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fsv\各課共通\09建設水道課\上下水道Ｇ\上水\小田島さんへ\公営企業における経営比較分析表\R2\"/>
    </mc:Choice>
  </mc:AlternateContent>
  <xr:revisionPtr revIDLastSave="0" documentId="13_ncr:1_{475B02EC-E84B-4049-937F-6A7D210D6F0F}" xr6:coauthVersionLast="36" xr6:coauthVersionMax="36" xr10:uidLastSave="{00000000-0000-0000-0000-000000000000}"/>
  <workbookProtection workbookAlgorithmName="SHA-512" workbookHashValue="Y1CPLrbFB+bueLMRVLXlmL4GHyV91gy27TWvukwoXzvJLqhkm87Wc9f1iwcelt8BDkUPkC42wLEbkPTwAiWrVw==" workbookSaltValue="pgsLIw/uJcTzB6utzyFf/g==" workbookSpinCount="100000" lockStructure="1"/>
  <bookViews>
    <workbookView xWindow="0" yWindow="0" windowWidth="19200" windowHeight="113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W10" i="4"/>
  <c r="I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<sst xmlns="http://schemas.openxmlformats.org/spreadsheetml/2006/main" count="236" uniqueCount="120">
  <si>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</si>
  <si>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</si>
  <si>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</si>
  <si>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</si>
  <si>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</si>
  <si>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</si>
  <si>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</si>
  <si>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</si>
  <si>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</si>
  <si>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</si>
  <si>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</si>
  <si>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</si>
  <si>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</si>
  <si>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</si>
  <si>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</si>
  <si>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</si>
  <si>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</si>
  <si>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</si>
  <si>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</si>
  <si>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</si>
  <si>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</si>
  <si>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</si>
  <si>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</si>
  <si>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</si>
  <si>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</si>
  <si>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</si>
  <si>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</si>
  <si>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</si>
  <si>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</si>
  <si>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</si>
  <si>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</si>
  <si>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</si>
  <si>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</si>
  <si>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</si>
  <si>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</si>
  <si>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</si>
  <si>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</si>
  <si>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</si>
  <si>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</si>
  <si>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</si>
  <si>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</si>
  <si>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</si>
  <si>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</si>
  <si>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</si>
  <si>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</si>
  <si>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</si>
  <si>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</si>
  <si>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</si>
  <si>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</si>
  <si>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</si>
  <si>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</si>
  <si>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</si>
  <si>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</si>
  <si>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</si>
  <si>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</si>
  <si>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</si>
  <si>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</si>
  <si>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</si>
  <si>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</si>
  <si>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</si>
  <si>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</si>
  <si>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</si>
  <si>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</si>
  <si>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</si>
  <si>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</si>
  <si>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</si>
  <si>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</si>
  <si>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</si>
  <si>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</si>
  <si>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</si>
  <si>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</si>
  <si>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</si>
  <si>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</si>
  <si>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</si>
  <si>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</si>
  <si>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</si>
  <si>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</si>
  <si>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</si>
  <si>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</si>
  <si>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</si>
  <si>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</si>
  <si>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</si>
  <si>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</si>
  <si>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</si>
  <si>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</si>
  <si>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</si>
  <si>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</si>
  <si>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</si>
  <si>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</si>
  <si>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</si>
  <si>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</si>
  <si>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</si>
  <si>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</si>
  <si>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</si>
  <si>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</si>
  <si>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</si>
  <si>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</si>
  <si>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</si>
  <si>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木古内町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</si>
  <si>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</si>
  <si>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</si>
  <si>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</si>
  <si>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</si>
  <si>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</si>
  <si>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</si>
  <si>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</si>
  <si>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</si>
  <si>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</si>
  <si>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</si>
  <si>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</si>
  <si>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</si>
  <si>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</si>
  <si>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</si>
  <si>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</si>
  <si>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</si>
  <si>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</si>
  <si>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</si>
  <si>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町の下水道事業は、今後水洗化率の向上はもとより、効率的な管渠の面整備を進め、施設を最大限に活用することが必要である。また、施設の更新等については、更新時期及び将来予測を見極めた中で段階的に行っていく必要がある。</t>
    <phoneticPr fontId="15"/>
  </si>
  <si>
    <t>・供用開始後15年が経過しているが、施設の更新予定は無く、機械等においてもオーバーホール等で対応している。管渠についても同様となっている。
今後は処理場において、耐用年数を超える施設が増加することが見込まれるため、これらの更新事業をどのように計画的に行うことが課題となる。
　　　　　</t>
    <phoneticPr fontId="15"/>
  </si>
  <si>
    <t>①収益的収支比率は、100％に到ってはいないが、近年回復傾向にある。これは処理場及び管渠の初期投資における起債償還が落ち着いてきたことによるものである。
④企業債残高対象事業規模比率は、類似団体平均値より高い水準にはあるが、下がってきており、①と同様の状況にある。
⑤経費回収率について、類似団体平均値以下の水準となっているが、H27年度以降回復傾向にある。しかし今後も接続率増による使用料収入の確保が必要である。
⑥汚水処理原価は、類似団体平均値以上で推移しているものの下がってきており①と同様の状況にある。
⑦施設利用率は、類似団体平均値とほぼ同様となったものの、利用率向上のためにも水洗化率増に向けた対策が必要である。
⑧水洗化率は、前年度より回復傾向にあり、類似団体平均値以上となっているが、広報活動において、適切に汚水処理をすることによって水質保全が図られることを理解してもらい、更に水洗化率増に向けた対策が必要である。</t>
    <rPh sb="1" eb="4">
      <t>シュウエキテキ</t>
    </rPh>
    <rPh sb="78" eb="81">
      <t>キギョウサイ</t>
    </rPh>
    <rPh sb="81" eb="83">
      <t>ザンダカ</t>
    </rPh>
    <rPh sb="83" eb="85">
      <t>タイショウ</t>
    </rPh>
    <rPh sb="85" eb="87">
      <t>ジギョウ</t>
    </rPh>
    <rPh sb="87" eb="89">
      <t>キボ</t>
    </rPh>
    <rPh sb="89" eb="91">
      <t>ヒリツ</t>
    </rPh>
    <rPh sb="93" eb="95">
      <t>ルイジ</t>
    </rPh>
    <rPh sb="95" eb="97">
      <t>ダンタイ</t>
    </rPh>
    <rPh sb="97" eb="100">
      <t>ヘイキンチ</t>
    </rPh>
    <rPh sb="112" eb="113">
      <t>サ</t>
    </rPh>
    <rPh sb="134" eb="136">
      <t>ケイヒ</t>
    </rPh>
    <rPh sb="136" eb="138">
      <t>カイシュウ</t>
    </rPh>
    <rPh sb="138" eb="139">
      <t>リツ</t>
    </rPh>
    <rPh sb="144" eb="146">
      <t>ルイジ</t>
    </rPh>
    <rPh sb="146" eb="148">
      <t>ダンタイ</t>
    </rPh>
    <rPh sb="148" eb="151">
      <t>ヘイキンチ</t>
    </rPh>
    <rPh sb="151" eb="153">
      <t>イカ</t>
    </rPh>
    <rPh sb="154" eb="156">
      <t>スイジュン</t>
    </rPh>
    <rPh sb="167" eb="169">
      <t>ネンド</t>
    </rPh>
    <rPh sb="169" eb="171">
      <t>イコウ</t>
    </rPh>
    <rPh sb="171" eb="173">
      <t>カイフク</t>
    </rPh>
    <rPh sb="173" eb="175">
      <t>ケイコウ</t>
    </rPh>
    <rPh sb="182" eb="184">
      <t>コンゴ</t>
    </rPh>
    <rPh sb="185" eb="187">
      <t>セツゾク</t>
    </rPh>
    <rPh sb="187" eb="188">
      <t>リツ</t>
    </rPh>
    <rPh sb="188" eb="189">
      <t>ゾウ</t>
    </rPh>
    <rPh sb="192" eb="195">
      <t>シヨウリョウ</t>
    </rPh>
    <rPh sb="195" eb="197">
      <t>シュウニュウ</t>
    </rPh>
    <rPh sb="198" eb="200">
      <t>カクホ</t>
    </rPh>
    <rPh sb="201" eb="203">
      <t>ヒツヨウ</t>
    </rPh>
    <rPh sb="209" eb="211">
      <t>オスイ</t>
    </rPh>
    <rPh sb="211" eb="213">
      <t>ショリ</t>
    </rPh>
    <rPh sb="213" eb="215">
      <t>ゲンカ</t>
    </rPh>
    <rPh sb="217" eb="224">
      <t>ルイジダンタイヘイキンチ</t>
    </rPh>
    <rPh sb="224" eb="226">
      <t>イジョウ</t>
    </rPh>
    <rPh sb="227" eb="229">
      <t>スイイ</t>
    </rPh>
    <rPh sb="236" eb="237">
      <t>サ</t>
    </rPh>
    <rPh sb="257" eb="259">
      <t>シセツ</t>
    </rPh>
    <rPh sb="259" eb="261">
      <t>リヨウ</t>
    </rPh>
    <rPh sb="261" eb="262">
      <t>リツ</t>
    </rPh>
    <rPh sb="274" eb="276">
      <t>ドウヨウ</t>
    </rPh>
    <rPh sb="284" eb="286">
      <t>リヨウ</t>
    </rPh>
    <rPh sb="286" eb="287">
      <t>リツ</t>
    </rPh>
    <rPh sb="287" eb="289">
      <t>コウジョウ</t>
    </rPh>
    <rPh sb="298" eb="299">
      <t>ゾウ</t>
    </rPh>
    <rPh sb="300" eb="301">
      <t>ム</t>
    </rPh>
    <rPh sb="303" eb="305">
      <t>タイサク</t>
    </rPh>
    <rPh sb="333" eb="340">
      <t>ルイジダンタイヘイキンチ</t>
    </rPh>
    <rPh sb="340" eb="342">
      <t>イジョウ</t>
    </rPh>
    <rPh sb="350" eb="352">
      <t>コウホウ</t>
    </rPh>
    <rPh sb="352" eb="354">
      <t>カツドウ</t>
    </rPh>
    <rPh sb="359" eb="361">
      <t>テキセツ</t>
    </rPh>
    <rPh sb="362" eb="364">
      <t>オスイ</t>
    </rPh>
    <rPh sb="364" eb="366">
      <t>ショリ</t>
    </rPh>
    <rPh sb="375" eb="377">
      <t>スイシツ</t>
    </rPh>
    <rPh sb="377" eb="379">
      <t>ホゼン</t>
    </rPh>
    <rPh sb="380" eb="381">
      <t>ハカ</t>
    </rPh>
    <rPh sb="387" eb="389">
      <t>リカイ</t>
    </rPh>
    <rPh sb="395" eb="396">
      <t>サラ</t>
    </rPh>
    <rPh sb="397" eb="400">
      <t>スイセンカ</t>
    </rPh>
    <rPh sb="400" eb="401">
      <t>リツ</t>
    </rPh>
    <rPh sb="401" eb="402">
      <t>ゾウ</t>
    </rPh>
    <rPh sb="402" eb="404">
      <t>コンゴ</t>
    </rPh>
    <rPh sb="405" eb="407">
      <t>セツゾク</t>
    </rPh>
    <rPh sb="407" eb="408">
      <t>リツ</t>
    </rPh>
    <rPh sb="408" eb="409">
      <t>ゾウ</t>
    </rPh>
    <rPh sb="410" eb="411">
      <t>ム</t>
    </rPh>
    <rPh sb="413" eb="415">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</si>
</sst>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6C1D51A2-0EEE-4E4B-BD80-9BE8688B70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B-45E4-947C-F54CCA5FAB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formatCode="#,##0.00;&quot;△&quot;#,##0.00">
                  <c:v>0</c:v>
                </c:pt>
              </c:numCache>
            </c:numRef>
          </c:val>
          <c:smooth val="0"/>
          <c:extLst>
            <c:ext xmlns:c16="http://schemas.microsoft.com/office/drawing/2014/chart" uri="{C3380CC4-5D6E-409C-BE32-E72D297353CC}">
              <c16:uniqueId val="{00000001-080B-45E4-947C-F54CCA5FAB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36.5</c:v>
                </c:pt>
                <c:pt idx="1">
                  <c:v>38.6</c:v>
                </c:pt>
                <c:pt idx="2">
                  <c:v>38.6</c:v>
                </c:pt>
                <c:pt idx="3">
                  <c:v>41.2</c:v>
                </c:pt>
                <c:pt idx="4">
                  <c:v>38.9</c:v>
                </c:pt>
              </c:numCache>
            </c:numRef>
          </c:val>
          <c:extLst>
            <c:ext xmlns:c16="http://schemas.microsoft.com/office/drawing/2014/chart" uri="{C3380CC4-5D6E-409C-BE32-E72D297353CC}">
              <c16:uniqueId val="{00000000-4DFE-4514-AF87-EAEB237A88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39.51</c:v>
                </c:pt>
              </c:numCache>
            </c:numRef>
          </c:val>
          <c:smooth val="0"/>
          <c:extLst>
            <c:ext xmlns:c16="http://schemas.microsoft.com/office/drawing/2014/chart" uri="{C3380CC4-5D6E-409C-BE32-E72D297353CC}">
              <c16:uniqueId val="{00000001-4DFE-4514-AF87-EAEB237A88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68.95</c:v>
                </c:pt>
                <c:pt idx="1">
                  <c:v>70.25</c:v>
                </c:pt>
                <c:pt idx="2">
                  <c:v>70.91</c:v>
                </c:pt>
                <c:pt idx="3">
                  <c:v>64.489999999999995</c:v>
                </c:pt>
                <c:pt idx="4">
                  <c:v>66.650000000000006</c:v>
                </c:pt>
              </c:numCache>
            </c:numRef>
          </c:val>
          <c:extLst>
            <c:ext xmlns:c16="http://schemas.microsoft.com/office/drawing/2014/chart" uri="{C3380CC4-5D6E-409C-BE32-E72D297353CC}">
              <c16:uniqueId val="{00000000-A251-4A0C-8754-245322BB96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61.03</c:v>
                </c:pt>
              </c:numCache>
            </c:numRef>
          </c:val>
          <c:smooth val="0"/>
          <c:extLst>
            <c:ext xmlns:c16="http://schemas.microsoft.com/office/drawing/2014/chart" uri="{C3380CC4-5D6E-409C-BE32-E72D297353CC}">
              <c16:uniqueId val="{00000001-A251-4A0C-8754-245322BB96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73.64</c:v>
                </c:pt>
                <c:pt idx="1">
                  <c:v>85.71</c:v>
                </c:pt>
                <c:pt idx="2">
                  <c:v>84.64</c:v>
                </c:pt>
                <c:pt idx="3">
                  <c:v>90.34</c:v>
                </c:pt>
                <c:pt idx="4">
                  <c:v>90.2</c:v>
                </c:pt>
              </c:numCache>
            </c:numRef>
          </c:val>
          <c:extLst>
            <c:ext xmlns:c16="http://schemas.microsoft.com/office/drawing/2014/chart" uri="{C3380CC4-5D6E-409C-BE32-E72D297353CC}">
              <c16:uniqueId val="{00000000-E4E0-4DD8-9945-DC06C27C11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0-4DD8-9945-DC06C27C11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1A-47DC-9527-01A33F1C6B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A-47DC-9527-01A33F1C6B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C-4A6F-B1EF-31FF5F8878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C-4A6F-B1EF-31FF5F8878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0D-44EE-B4ED-777DA07A49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0D-44EE-B4ED-777DA07A49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4-452D-93AC-D8DCB8A3D7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4-452D-93AC-D8DCB8A3D7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4673.05</c:v>
                </c:pt>
                <c:pt idx="1">
                  <c:v>4391.1000000000004</c:v>
                </c:pt>
                <c:pt idx="2">
                  <c:v>4142.3</c:v>
                </c:pt>
                <c:pt idx="3">
                  <c:v>4266.6499999999996</c:v>
                </c:pt>
                <c:pt idx="4">
                  <c:v>3829.14</c:v>
                </c:pt>
              </c:numCache>
            </c:numRef>
          </c:val>
          <c:extLst>
            <c:ext xmlns:c16="http://schemas.microsoft.com/office/drawing/2014/chart" uri="{C3380CC4-5D6E-409C-BE32-E72D297353CC}">
              <c16:uniqueId val="{00000000-04B8-476F-B44C-883C47A9C3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808.77</c:v>
                </c:pt>
              </c:numCache>
            </c:numRef>
          </c:val>
          <c:smooth val="0"/>
          <c:extLst>
            <c:ext xmlns:c16="http://schemas.microsoft.com/office/drawing/2014/chart" uri="{C3380CC4-5D6E-409C-BE32-E72D297353CC}">
              <c16:uniqueId val="{00000001-04B8-476F-B44C-883C47A9C3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19.78</c:v>
                </c:pt>
                <c:pt idx="1">
                  <c:v>25.25</c:v>
                </c:pt>
                <c:pt idx="2">
                  <c:v>29.69</c:v>
                </c:pt>
                <c:pt idx="3">
                  <c:v>27.48</c:v>
                </c:pt>
                <c:pt idx="4">
                  <c:v>33.159999999999997</c:v>
                </c:pt>
              </c:numCache>
            </c:numRef>
          </c:val>
          <c:extLst>
            <c:ext xmlns:c16="http://schemas.microsoft.com/office/drawing/2014/chart" uri="{C3380CC4-5D6E-409C-BE32-E72D297353CC}">
              <c16:uniqueId val="{00000000-A567-4EC9-B1D5-B37634A41F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48.2</c:v>
                </c:pt>
              </c:numCache>
            </c:numRef>
          </c:val>
          <c:smooth val="0"/>
          <c:extLst>
            <c:ext xmlns:c16="http://schemas.microsoft.com/office/drawing/2014/chart" uri="{C3380CC4-5D6E-409C-BE32-E72D297353CC}">
              <c16:uniqueId val="{00000001-A567-4EC9-B1D5-B37634A41F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1164.3399999999999</c:v>
                </c:pt>
                <c:pt idx="1">
                  <c:v>911.88</c:v>
                </c:pt>
                <c:pt idx="2">
                  <c:v>778.15</c:v>
                </c:pt>
                <c:pt idx="3">
                  <c:v>840.67</c:v>
                </c:pt>
                <c:pt idx="4">
                  <c:v>704.04</c:v>
                </c:pt>
              </c:numCache>
            </c:numRef>
          </c:val>
          <c:extLst>
            <c:ext xmlns:c16="http://schemas.microsoft.com/office/drawing/2014/chart" uri="{C3380CC4-5D6E-409C-BE32-E72D297353CC}">
              <c16:uniqueId val="{00000000-135C-4F1E-8A92-D20C4AA3D6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345.96</c:v>
                </c:pt>
              </c:numCache>
            </c:numRef>
          </c:val>
          <c:smooth val="0"/>
          <c:extLst>
            <c:ext xmlns:c16="http://schemas.microsoft.com/office/drawing/2014/chart" uri="{C3380CC4-5D6E-409C-BE32-E72D297353CC}">
              <c16:uniqueId val="{00000001-135C-4F1E-8A92-D20C4AA3D6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木古内町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4066</v>
      </c>
      <c r="AM8" s="51"/>
      <c r="AN8" s="51"/>
      <c r="AO8" s="51"/>
      <c r="AP8" s="51"/>
      <c r="AQ8" s="51"/>
      <c r="AR8" s="51"/>
      <c r="AS8" s="51"/>
      <c r="AT8" s="46">
        <f>データ!T6</f>
        <v>221.87</v>
      </c>
      <c r="AU8" s="46"/>
      <c r="AV8" s="46"/>
      <c r="AW8" s="46"/>
      <c r="AX8" s="46"/>
      <c r="AY8" s="46"/>
      <c r="AZ8" s="46"/>
      <c r="BA8" s="46"/>
      <c r="BB8" s="46">
        <f>データ!U6</f>
        <v>18.329999999999998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59.78</v>
      </c>
      <c r="Q10" s="46"/>
      <c r="R10" s="46"/>
      <c r="S10" s="46"/>
      <c r="T10" s="46"/>
      <c r="U10" s="46"/>
      <c r="V10" s="46"/>
      <c r="W10" s="46">
        <f>データ!Q6</f>
        <v>92.42</v>
      </c>
      <c r="X10" s="46"/>
      <c r="Y10" s="46"/>
      <c r="Z10" s="46"/>
      <c r="AA10" s="46"/>
      <c r="AB10" s="46"/>
      <c r="AC10" s="46"/>
      <c r="AD10" s="51">
        <f>データ!R6</f>
        <v>4400</v>
      </c>
      <c r="AE10" s="51"/>
      <c r="AF10" s="51"/>
      <c r="AG10" s="51"/>
      <c r="AH10" s="51"/>
      <c r="AI10" s="51"/>
      <c r="AJ10" s="51"/>
      <c r="AK10" s="2"/>
      <c r="AL10" s="51">
        <f>データ!V6</f>
        <v>2381</v>
      </c>
      <c r="AM10" s="51"/>
      <c r="AN10" s="51"/>
      <c r="AO10" s="51"/>
      <c r="AP10" s="51"/>
      <c r="AQ10" s="51"/>
      <c r="AR10" s="51"/>
      <c r="AS10" s="51"/>
      <c r="AT10" s="46">
        <f>データ!W6</f>
        <v>1</v>
      </c>
      <c r="AU10" s="46"/>
      <c r="AV10" s="46"/>
      <c r="AW10" s="46"/>
      <c r="AX10" s="46"/>
      <c r="AY10" s="46"/>
      <c r="AZ10" s="46"/>
      <c r="BA10" s="46"/>
      <c r="BB10" s="46">
        <f>データ!X6</f>
        <v>2381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ypZA8JoSa0zZER/fN8h9Dy0k1NP2747Oh9fPhPmdNpyYmzqX5hrxkhezj9OuJgCdlGQ9QNG0hRXKB8do8IQPrg==" saltValue="y7kf1L5A3piMm9phMXRt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13340</v>
      </c>
      <c r="D6" s="33">
        <f t="shared" si="3"/>
        <v>47</v>
      </c>
      <c r="E6" s="33">
        <f t="shared" si="3"/>
        <v>17</v>
      </c>
      <c r="F6" s="33">
        <f t="shared" si="3"/>
        <v>1</v>
      </c>
      <c r="G6" s="33">
        <f t="shared" si="3"/>
        <v>0</v>
      </c>
      <c r="H6" s="33" t="str">
        <f t="shared" si="3"/>
        <v>北海道　木古内町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59.78</v>
      </c>
      <c r="Q6" s="34">
        <f t="shared" si="3"/>
        <v>92.42</v>
      </c>
      <c r="R6" s="34">
        <f t="shared" si="3"/>
        <v>4400</v>
      </c>
      <c r="S6" s="34">
        <f t="shared" si="3"/>
        <v>4066</v>
      </c>
      <c r="T6" s="34">
        <f t="shared" si="3"/>
        <v>221.87</v>
      </c>
      <c r="U6" s="34">
        <f t="shared" si="3"/>
        <v>18.329999999999998</v>
      </c>
      <c r="V6" s="34">
        <f t="shared" si="3"/>
        <v>2381</v>
      </c>
      <c r="W6" s="34">
        <f t="shared" si="3"/>
        <v>1</v>
      </c>
      <c r="X6" s="34">
        <f t="shared" si="3"/>
        <v>2381</v>
      </c>
      <c r="Y6" s="35">
        <f>IF(Y7="",NA(),Y7)</f>
        <v>73.64</v>
      </c>
      <c r="Z6" s="35">
        <f t="shared" ref="Z6:AH6" si="4">IF(Z7="",NA(),Z7)</f>
        <v>85.71</v>
      </c>
      <c r="AA6" s="35">
        <f t="shared" si="4"/>
        <v>84.64</v>
      </c>
      <c r="AB6" s="35">
        <f t="shared" si="4"/>
        <v>90.34</v>
      </c>
      <c r="AC6" s="35">
        <f t="shared" si="4"/>
        <v>90.2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4673.05</v>
      </c>
      <c r="BG6" s="35">
        <f t="shared" ref="BG6:BO6" si="7">IF(BG7="",NA(),BG7)</f>
        <v>4391.1000000000004</v>
      </c>
      <c r="BH6" s="35">
        <f t="shared" si="7"/>
        <v>4142.3</v>
      </c>
      <c r="BI6" s="35">
        <f t="shared" si="7"/>
        <v>4266.6499999999996</v>
      </c>
      <c r="BJ6" s="35">
        <f t="shared" si="7"/>
        <v>3829.14</v>
      </c>
      <c r="BK6" s="35">
        <f t="shared" si="7"/>
        <v>1240.1600000000001</v>
      </c>
      <c r="BL6" s="35">
        <f t="shared" si="7"/>
        <v>1193.49</v>
      </c>
      <c r="BM6" s="35">
        <f t="shared" si="7"/>
        <v>876.19</v>
      </c>
      <c r="BN6" s="35">
        <f t="shared" si="7"/>
        <v>722.53</v>
      </c>
      <c r="BO6" s="35">
        <f t="shared" si="7"/>
        <v>808.77</v>
      </c>
      <c r="BP6" s="34" t="str">
        <f>IF(BP7="","",IF(BP7="-","【-】","【"&amp;SUBSTITUTE(TEXT(BP7,"#,##0.00"),"-","△")&amp;"】"))</f>
        <v>【682.51】</v>
      </c>
      <c r="BQ6" s="35">
        <f>IF(BQ7="",NA(),BQ7)</f>
        <v>19.78</v>
      </c>
      <c r="BR6" s="35">
        <f t="shared" ref="BR6:BZ6" si="8">IF(BR7="",NA(),BR7)</f>
        <v>25.25</v>
      </c>
      <c r="BS6" s="35">
        <f t="shared" si="8"/>
        <v>29.69</v>
      </c>
      <c r="BT6" s="35">
        <f t="shared" si="8"/>
        <v>27.48</v>
      </c>
      <c r="BU6" s="35">
        <f t="shared" si="8"/>
        <v>33.159999999999997</v>
      </c>
      <c r="BV6" s="35">
        <f t="shared" si="8"/>
        <v>60.17</v>
      </c>
      <c r="BW6" s="35">
        <f t="shared" si="8"/>
        <v>65.569999999999993</v>
      </c>
      <c r="BX6" s="35">
        <f t="shared" si="8"/>
        <v>75.7</v>
      </c>
      <c r="BY6" s="35">
        <f t="shared" si="8"/>
        <v>74.61</v>
      </c>
      <c r="BZ6" s="35">
        <f t="shared" si="8"/>
        <v>48.2</v>
      </c>
      <c r="CA6" s="34" t="str">
        <f>IF(CA7="","",IF(CA7="-","【-】","【"&amp;SUBSTITUTE(TEXT(CA7,"#,##0.00"),"-","△")&amp;"】"))</f>
        <v>【100.34】</v>
      </c>
      <c r="CB6" s="35">
        <f>IF(CB7="",NA(),CB7)</f>
        <v>1164.3399999999999</v>
      </c>
      <c r="CC6" s="35">
        <f t="shared" ref="CC6:CK6" si="9">IF(CC7="",NA(),CC7)</f>
        <v>911.88</v>
      </c>
      <c r="CD6" s="35">
        <f t="shared" si="9"/>
        <v>778.15</v>
      </c>
      <c r="CE6" s="35">
        <f t="shared" si="9"/>
        <v>840.67</v>
      </c>
      <c r="CF6" s="35">
        <f t="shared" si="9"/>
        <v>704.04</v>
      </c>
      <c r="CG6" s="35">
        <f t="shared" si="9"/>
        <v>281.52999999999997</v>
      </c>
      <c r="CH6" s="35">
        <f t="shared" si="9"/>
        <v>263.04000000000002</v>
      </c>
      <c r="CI6" s="35">
        <f t="shared" si="9"/>
        <v>230.04</v>
      </c>
      <c r="CJ6" s="35">
        <f t="shared" si="9"/>
        <v>233.5</v>
      </c>
      <c r="CK6" s="35">
        <f t="shared" si="9"/>
        <v>345.96</v>
      </c>
      <c r="CL6" s="34" t="str">
        <f>IF(CL7="","",IF(CL7="-","【-】","【"&amp;SUBSTITUTE(TEXT(CL7,"#,##0.00"),"-","△")&amp;"】"))</f>
        <v>【136.15】</v>
      </c>
      <c r="CM6" s="35">
        <f>IF(CM7="",NA(),CM7)</f>
        <v>36.5</v>
      </c>
      <c r="CN6" s="35">
        <f t="shared" ref="CN6:CV6" si="10">IF(CN7="",NA(),CN7)</f>
        <v>38.6</v>
      </c>
      <c r="CO6" s="35">
        <f t="shared" si="10"/>
        <v>38.6</v>
      </c>
      <c r="CP6" s="35">
        <f t="shared" si="10"/>
        <v>41.2</v>
      </c>
      <c r="CQ6" s="35">
        <f t="shared" si="10"/>
        <v>38.9</v>
      </c>
      <c r="CR6" s="35">
        <f t="shared" si="10"/>
        <v>44.89</v>
      </c>
      <c r="CS6" s="35">
        <f t="shared" si="10"/>
        <v>40.75</v>
      </c>
      <c r="CT6" s="35">
        <f t="shared" si="10"/>
        <v>42.4</v>
      </c>
      <c r="CU6" s="35">
        <f t="shared" si="10"/>
        <v>45.44</v>
      </c>
      <c r="CV6" s="35">
        <f t="shared" si="10"/>
        <v>39.51</v>
      </c>
      <c r="CW6" s="34" t="str">
        <f>IF(CW7="","",IF(CW7="-","【-】","【"&amp;SUBSTITUTE(TEXT(CW7,"#,##0.00"),"-","△")&amp;"】"))</f>
        <v>【59.64】</v>
      </c>
      <c r="CX6" s="35">
        <f>IF(CX7="",NA(),CX7)</f>
        <v>68.95</v>
      </c>
      <c r="CY6" s="35">
        <f t="shared" ref="CY6:DG6" si="11">IF(CY7="",NA(),CY7)</f>
        <v>70.25</v>
      </c>
      <c r="CZ6" s="35">
        <f t="shared" si="11"/>
        <v>70.91</v>
      </c>
      <c r="DA6" s="35">
        <f t="shared" si="11"/>
        <v>64.489999999999995</v>
      </c>
      <c r="DB6" s="35">
        <f t="shared" si="11"/>
        <v>66.650000000000006</v>
      </c>
      <c r="DC6" s="35">
        <f t="shared" si="11"/>
        <v>64.89</v>
      </c>
      <c r="DD6" s="35">
        <f t="shared" si="11"/>
        <v>64.97</v>
      </c>
      <c r="DE6" s="35">
        <f t="shared" si="11"/>
        <v>65.77</v>
      </c>
      <c r="DF6" s="35">
        <f t="shared" si="11"/>
        <v>65.97</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4">
        <f t="shared" si="14"/>
        <v>0</v>
      </c>
      <c r="EO6" s="34" t="str">
        <f>IF(EO7="","",IF(EO7="-","【-】","【"&amp;SUBSTITUTE(TEXT(EO7,"#,##0.00"),"-","△")&amp;"】"))</f>
        <v>【0.22】</v>
      </c>
    </row>
    <row r="7" spans="1:145" s="36" customFormat="1" x14ac:dyDescent="0.15">
      <c r="A7" s="28"/>
      <c r="B7" s="37">
        <v>2019</v>
      </c>
      <c r="C7" s="37">
        <v>13340</v>
      </c>
      <c r="D7" s="37">
        <v>47</v>
      </c>
      <c r="E7" s="37">
        <v>17</v>
      </c>
      <c r="F7" s="37">
        <v>1</v>
      </c>
      <c r="G7" s="37">
        <v>0</v>
      </c>
      <c r="H7" s="37" t="s">
        <v>98</v>
      </c>
      <c r="I7" s="37" t="s">
        <v>99</v>
      </c>
      <c r="J7" s="37" t="s">
        <v>100</v>
      </c>
      <c r="K7" s="37" t="s">
        <v>101</v>
      </c>
      <c r="L7" s="37" t="s">
        <v>102</v>
      </c>
      <c r="M7" s="37" t="s">
        <v>103</v>
      </c>
      <c r="N7" s="38" t="s">
        <v>104</v>
      </c>
      <c r="O7" s="38" t="s">
        <v>105</v>
      </c>
      <c r="P7" s="38">
        <v>59.78</v>
      </c>
      <c r="Q7" s="38">
        <v>92.42</v>
      </c>
      <c r="R7" s="38">
        <v>4400</v>
      </c>
      <c r="S7" s="38">
        <v>4066</v>
      </c>
      <c r="T7" s="38">
        <v>221.87</v>
      </c>
      <c r="U7" s="38">
        <v>18.329999999999998</v>
      </c>
      <c r="V7" s="38">
        <v>2381</v>
      </c>
      <c r="W7" s="38">
        <v>1</v>
      </c>
      <c r="X7" s="38">
        <v>2381</v>
      </c>
      <c r="Y7" s="38">
        <v>73.64</v>
      </c>
      <c r="Z7" s="38">
        <v>85.71</v>
      </c>
      <c r="AA7" s="38">
        <v>84.64</v>
      </c>
      <c r="AB7" s="38">
        <v>90.34</v>
      </c>
      <c r="AC7" s="38">
        <v>90.2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4673.05</v>
      </c>
      <c r="BG7" s="38">
        <v>4391.1000000000004</v>
      </c>
      <c r="BH7" s="38">
        <v>4142.3</v>
      </c>
      <c r="BI7" s="38">
        <v>4266.6499999999996</v>
      </c>
      <c r="BJ7" s="38">
        <v>3829.14</v>
      </c>
      <c r="BK7" s="38">
        <v>1240.1600000000001</v>
      </c>
      <c r="BL7" s="38">
        <v>1193.49</v>
      </c>
      <c r="BM7" s="38">
        <v>876.19</v>
      </c>
      <c r="BN7" s="38">
        <v>722.53</v>
      </c>
      <c r="BO7" s="38">
        <v>808.77</v>
      </c>
      <c r="BP7" s="38">
        <v>682.51</v>
      </c>
      <c r="BQ7" s="38">
        <v>19.78</v>
      </c>
      <c r="BR7" s="38">
        <v>25.25</v>
      </c>
      <c r="BS7" s="38">
        <v>29.69</v>
      </c>
      <c r="BT7" s="38">
        <v>27.48</v>
      </c>
      <c r="BU7" s="38">
        <v>33.159999999999997</v>
      </c>
      <c r="BV7" s="38">
        <v>60.17</v>
      </c>
      <c r="BW7" s="38">
        <v>65.569999999999993</v>
      </c>
      <c r="BX7" s="38">
        <v>75.7</v>
      </c>
      <c r="BY7" s="38">
        <v>74.61</v>
      </c>
      <c r="BZ7" s="38">
        <v>48.2</v>
      </c>
      <c r="CA7" s="38">
        <v>100.34</v>
      </c>
      <c r="CB7" s="38">
        <v>1164.3399999999999</v>
      </c>
      <c r="CC7" s="38">
        <v>911.88</v>
      </c>
      <c r="CD7" s="38">
        <v>778.15</v>
      </c>
      <c r="CE7" s="38">
        <v>840.67</v>
      </c>
      <c r="CF7" s="38">
        <v>704.04</v>
      </c>
      <c r="CG7" s="38">
        <v>281.52999999999997</v>
      </c>
      <c r="CH7" s="38">
        <v>263.04000000000002</v>
      </c>
      <c r="CI7" s="38">
        <v>230.04</v>
      </c>
      <c r="CJ7" s="38">
        <v>233.5</v>
      </c>
      <c r="CK7" s="38">
        <v>345.96</v>
      </c>
      <c r="CL7" s="38">
        <v>136.15</v>
      </c>
      <c r="CM7" s="38">
        <v>36.5</v>
      </c>
      <c r="CN7" s="38">
        <v>38.6</v>
      </c>
      <c r="CO7" s="38">
        <v>38.6</v>
      </c>
      <c r="CP7" s="38">
        <v>41.2</v>
      </c>
      <c r="CQ7" s="38">
        <v>38.9</v>
      </c>
      <c r="CR7" s="38">
        <v>44.89</v>
      </c>
      <c r="CS7" s="38">
        <v>40.75</v>
      </c>
      <c r="CT7" s="38">
        <v>42.4</v>
      </c>
      <c r="CU7" s="38">
        <v>45.44</v>
      </c>
      <c r="CV7" s="38">
        <v>39.51</v>
      </c>
      <c r="CW7" s="38">
        <v>59.64</v>
      </c>
      <c r="CX7" s="38">
        <v>68.95</v>
      </c>
      <c r="CY7" s="38">
        <v>70.25</v>
      </c>
      <c r="CZ7" s="38">
        <v>70.91</v>
      </c>
      <c r="DA7" s="38">
        <v>64.489999999999995</v>
      </c>
      <c r="DB7" s="38">
        <v>66.650000000000006</v>
      </c>
      <c r="DC7" s="38">
        <v>64.89</v>
      </c>
      <c r="DD7" s="38">
        <v>64.97</v>
      </c>
      <c r="DE7" s="38">
        <v>65.77</v>
      </c>
      <c r="DF7" s="38">
        <v>65.97</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小田島 正子</cp:lastModifiedBy>
  <cp:lastPrinted>2021-01-27T05:54:12Z</cp:lastPrinted>
  <dcterms:created xsi:type="dcterms:W3CDTF">2020-12-04T02:41:19Z</dcterms:created>
  <dcterms:modified xsi:type="dcterms:W3CDTF">2021-01-27T05:55:08Z</dcterms:modified>
  <cp:category/>
</cp:coreProperties>
</file>