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mishikawa\Desktop\【経営比較分析表】2021_013340_47_1718\"/>
    </mc:Choice>
  </mc:AlternateContent>
  <xr:revisionPtr revIDLastSave="0" documentId="13_ncr:1_{D83C04B8-B7A0-4747-97D1-BED789F53BAB}" xr6:coauthVersionLast="36" xr6:coauthVersionMax="36" xr10:uidLastSave="{00000000-0000-0000-0000-000000000000}"/>
  <workbookProtection workbookAlgorithmName="SHA-512" workbookHashValue="oaDbh5iqVMC2b2AEXuTOOxb3+CrLjr9NBN0MPWO3IRjm2DxRQFAO97e7LvXGmYv71p+x09cSgfA38gToU/o5UA==" workbookSaltValue="tsX3hyKh6BkHhESp2s4UXw==" workbookSpinCount="100000" lockStructure="1"/>
  <bookViews>
    <workbookView xWindow="0" yWindow="0" windowWidth="19200" windowHeight="113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W10" i="4"/>
  <c r="I10" i="4"/>
  <c r="B10" i="4"/>
  <c r="BB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<sst xmlns="http://schemas.openxmlformats.org/spreadsheetml/2006/main" count="236" uniqueCount="121">
  <si>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</si>
  <si>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</si>
  <si>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</si>
  <si>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</si>
  <si>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</si>
  <si>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</si>
  <si>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</si>
  <si>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</si>
  <si>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</si>
  <si>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</si>
  <si>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</si>
  <si>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</si>
  <si>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</si>
  <si>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</si>
  <si>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</si>
  <si>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</si>
  <si>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</si>
  <si>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</si>
  <si>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</si>
  <si>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</si>
  <si>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</si>
  <si>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</si>
  <si>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</si>
  <si>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</si>
  <si>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</si>
  <si>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</si>
  <si>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</si>
  <si>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</si>
  <si>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</si>
  <si>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</si>
  <si>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</si>
  <si>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</si>
  <si>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</si>
  <si>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</si>
  <si>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</si>
  <si>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</si>
  <si>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</si>
  <si>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</si>
  <si>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</si>
  <si>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</si>
  <si>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</si>
  <si>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</si>
  <si>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</si>
  <si>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</si>
  <si>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</si>
  <si>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</si>
  <si>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</si>
  <si>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</si>
  <si>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</si>
  <si>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</si>
  <si>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</si>
  <si>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</si>
  <si>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</si>
  <si>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</si>
  <si>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</si>
  <si>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</si>
  <si>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</si>
  <si>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</si>
  <si>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</si>
  <si>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</si>
  <si>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</si>
  <si>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</si>
  <si>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</si>
  <si>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</si>
  <si>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</si>
  <si>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</si>
  <si>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</si>
  <si>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</si>
  <si>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</si>
  <si>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</si>
  <si>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</si>
  <si>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</si>
  <si>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</si>
  <si>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</si>
  <si>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</si>
  <si>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</si>
  <si>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</si>
  <si>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</si>
  <si>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</si>
  <si>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</si>
  <si>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</si>
  <si>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</si>
  <si>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</si>
  <si>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</si>
  <si>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</si>
  <si>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</si>
  <si>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</si>
  <si>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</si>
  <si>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</si>
  <si>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</si>
  <si>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</si>
  <si>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</si>
  <si>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</si>
  <si>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</si>
  <si>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</si>
  <si>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</si>
  <si>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</si>
  <si>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</si>
  <si>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木古内町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</si>
  <si>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</si>
  <si>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</si>
  <si>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</si>
  <si>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</si>
  <si>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</si>
  <si>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</si>
  <si>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</si>
  <si>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</si>
  <si>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</si>
  <si>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</si>
  <si>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</si>
  <si>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</si>
  <si>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</si>
  <si>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</si>
  <si>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</si>
  <si>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</si>
  <si>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</si>
  <si>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</si>
  <si>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</si>
  <si>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当町の下水道事業は、今後水洗化率の向上はもとより、効率的な管渠の面整備を進め、施設を最大限に活用することが必要である。また、施設の更新等については、更新時期及び将来予測を見極めた中で段階的に行っていく必要がある。</t>
    <phoneticPr fontId="4"/>
  </si>
  <si>
    <t>①収益的収支比率は、100％に到ってはいないが、近年回復傾向にある。これは処理場及び管渠の初期投資における起債償還が落ち着いてきたことによるものである。
④企業債残高対象事業規模比率は、類似団体平均値より高い水準にはあるが、下がってきており、①と同様の状況にある。
⑤経費回収率について、類似団体平均値以下の水準となっており、依然低い状況である。今後も接続率増による使用料収入の確保が必要である。
⑥汚水処理原価は、類似団体平均値以上で推移している。
⑦施設利用率は、類似団体平均以下の水準となっており、利用率向上のためにも水洗化率増に向けた対策が必要である。
⑧水洗化率は、H30年度より回復傾向にあり、類似団体平均値以下となっているが、広報活動において、適切に汚水処理をすることによって水質保全が図られることを理解してもらい、更に水洗化率増に向けた対策が必要である。</t>
    <rPh sb="163" eb="166">
      <t>イゼンヒク</t>
    </rPh>
    <rPh sb="167" eb="169">
      <t>ジョウキョウ</t>
    </rPh>
    <rPh sb="310" eb="312">
      <t>イカ</t>
    </rPh>
    <phoneticPr fontId="4"/>
  </si>
  <si>
    <t>・供用開始後17年が経過しているが、施設の更新予定は無く、機械等においてもオーバーホール等で対応している。管渠についても同様となっている。
今後は処理場において、耐用年数を超える施設が増加することが見込まれるため、これらの更新事業をどのように計画的に行うことが課題となる。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</si>
</sst>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3E-45C9-A9C5-BEF4F0BC10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formatCode="#,##0.00;&quot;△&quot;#,##0.00">
                  <c:v>0</c:v>
                </c:pt>
                <c:pt idx="3">
                  <c:v>0.32</c:v>
                </c:pt>
                <c:pt idx="4">
                  <c:v>0.1</c:v>
                </c:pt>
              </c:numCache>
            </c:numRef>
          </c:val>
          <c:smooth val="0"/>
          <c:extLst>
            <c:ext xmlns:c16="http://schemas.microsoft.com/office/drawing/2014/chart" uri="{C3380CC4-5D6E-409C-BE32-E72D297353CC}">
              <c16:uniqueId val="{00000001-913E-45C9-A9C5-BEF4F0BC10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38.6</c:v>
                </c:pt>
                <c:pt idx="1">
                  <c:v>41.2</c:v>
                </c:pt>
                <c:pt idx="2">
                  <c:v>38.9</c:v>
                </c:pt>
                <c:pt idx="3">
                  <c:v>38.200000000000003</c:v>
                </c:pt>
                <c:pt idx="4">
                  <c:v>41.1</c:v>
                </c:pt>
              </c:numCache>
            </c:numRef>
          </c:val>
          <c:extLst>
            <c:ext xmlns:c16="http://schemas.microsoft.com/office/drawing/2014/chart" uri="{C3380CC4-5D6E-409C-BE32-E72D297353CC}">
              <c16:uniqueId val="{00000000-A4B7-4535-B906-066F19CA58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39.51</c:v>
                </c:pt>
                <c:pt idx="3">
                  <c:v>49.47</c:v>
                </c:pt>
                <c:pt idx="4">
                  <c:v>48.19</c:v>
                </c:pt>
              </c:numCache>
            </c:numRef>
          </c:val>
          <c:smooth val="0"/>
          <c:extLst>
            <c:ext xmlns:c16="http://schemas.microsoft.com/office/drawing/2014/chart" uri="{C3380CC4-5D6E-409C-BE32-E72D297353CC}">
              <c16:uniqueId val="{00000001-A4B7-4535-B906-066F19CA58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70.91</c:v>
                </c:pt>
                <c:pt idx="1">
                  <c:v>64.489999999999995</c:v>
                </c:pt>
                <c:pt idx="2">
                  <c:v>66.650000000000006</c:v>
                </c:pt>
                <c:pt idx="3">
                  <c:v>68.23</c:v>
                </c:pt>
                <c:pt idx="4">
                  <c:v>69.13</c:v>
                </c:pt>
              </c:numCache>
            </c:numRef>
          </c:val>
          <c:extLst>
            <c:ext xmlns:c16="http://schemas.microsoft.com/office/drawing/2014/chart" uri="{C3380CC4-5D6E-409C-BE32-E72D297353CC}">
              <c16:uniqueId val="{00000000-5262-4B97-88E3-ABAACDA924E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61.03</c:v>
                </c:pt>
                <c:pt idx="3">
                  <c:v>82.06</c:v>
                </c:pt>
                <c:pt idx="4">
                  <c:v>82.26</c:v>
                </c:pt>
              </c:numCache>
            </c:numRef>
          </c:val>
          <c:smooth val="0"/>
          <c:extLst>
            <c:ext xmlns:c16="http://schemas.microsoft.com/office/drawing/2014/chart" uri="{C3380CC4-5D6E-409C-BE32-E72D297353CC}">
              <c16:uniqueId val="{00000001-5262-4B97-88E3-ABAACDA924E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84.64</c:v>
                </c:pt>
                <c:pt idx="1">
                  <c:v>90.34</c:v>
                </c:pt>
                <c:pt idx="2">
                  <c:v>90.2</c:v>
                </c:pt>
                <c:pt idx="3">
                  <c:v>103.24</c:v>
                </c:pt>
                <c:pt idx="4">
                  <c:v>91.23</c:v>
                </c:pt>
              </c:numCache>
            </c:numRef>
          </c:val>
          <c:extLst>
            <c:ext xmlns:c16="http://schemas.microsoft.com/office/drawing/2014/chart" uri="{C3380CC4-5D6E-409C-BE32-E72D297353CC}">
              <c16:uniqueId val="{00000000-6C93-4D56-9579-7616A41B220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93-4D56-9579-7616A41B220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80-4E62-9149-979620E460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0-4E62-9149-979620E460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27-4369-AEF9-3A465B8A89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27-4369-AEF9-3A465B8A89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C0-4F9C-B8A2-E83A5D8835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C0-4F9C-B8A2-E83A5D8835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20-44FB-A31D-8FB7ACAD1A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0-44FB-A31D-8FB7ACAD1A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4142.3</c:v>
                </c:pt>
                <c:pt idx="1">
                  <c:v>4266.6499999999996</c:v>
                </c:pt>
                <c:pt idx="2">
                  <c:v>3829.14</c:v>
                </c:pt>
                <c:pt idx="3">
                  <c:v>3862.87</c:v>
                </c:pt>
                <c:pt idx="4">
                  <c:v>3800.35</c:v>
                </c:pt>
              </c:numCache>
            </c:numRef>
          </c:val>
          <c:extLst>
            <c:ext xmlns:c16="http://schemas.microsoft.com/office/drawing/2014/chart" uri="{C3380CC4-5D6E-409C-BE32-E72D297353CC}">
              <c16:uniqueId val="{00000000-5E8E-4D27-9901-A26DD98CCA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808.77</c:v>
                </c:pt>
                <c:pt idx="3">
                  <c:v>1245.0999999999999</c:v>
                </c:pt>
                <c:pt idx="4">
                  <c:v>1108.8</c:v>
                </c:pt>
              </c:numCache>
            </c:numRef>
          </c:val>
          <c:smooth val="0"/>
          <c:extLst>
            <c:ext xmlns:c16="http://schemas.microsoft.com/office/drawing/2014/chart" uri="{C3380CC4-5D6E-409C-BE32-E72D297353CC}">
              <c16:uniqueId val="{00000001-5E8E-4D27-9901-A26DD98CCA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29.69</c:v>
                </c:pt>
                <c:pt idx="1">
                  <c:v>27.48</c:v>
                </c:pt>
                <c:pt idx="2">
                  <c:v>33.159999999999997</c:v>
                </c:pt>
                <c:pt idx="3">
                  <c:v>25.59</c:v>
                </c:pt>
                <c:pt idx="4">
                  <c:v>25.07</c:v>
                </c:pt>
              </c:numCache>
            </c:numRef>
          </c:val>
          <c:extLst>
            <c:ext xmlns:c16="http://schemas.microsoft.com/office/drawing/2014/chart" uri="{C3380CC4-5D6E-409C-BE32-E72D297353CC}">
              <c16:uniqueId val="{00000000-C033-48C5-B353-495A6E3B0B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48.2</c:v>
                </c:pt>
                <c:pt idx="3">
                  <c:v>79.77</c:v>
                </c:pt>
                <c:pt idx="4">
                  <c:v>79.63</c:v>
                </c:pt>
              </c:numCache>
            </c:numRef>
          </c:val>
          <c:smooth val="0"/>
          <c:extLst>
            <c:ext xmlns:c16="http://schemas.microsoft.com/office/drawing/2014/chart" uri="{C3380CC4-5D6E-409C-BE32-E72D297353CC}">
              <c16:uniqueId val="{00000001-C033-48C5-B353-495A6E3B0B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778.15</c:v>
                </c:pt>
                <c:pt idx="1">
                  <c:v>840.67</c:v>
                </c:pt>
                <c:pt idx="2">
                  <c:v>704.04</c:v>
                </c:pt>
                <c:pt idx="3">
                  <c:v>920.32</c:v>
                </c:pt>
                <c:pt idx="4">
                  <c:v>947.55</c:v>
                </c:pt>
              </c:numCache>
            </c:numRef>
          </c:val>
          <c:extLst>
            <c:ext xmlns:c16="http://schemas.microsoft.com/office/drawing/2014/chart" uri="{C3380CC4-5D6E-409C-BE32-E72D297353CC}">
              <c16:uniqueId val="{00000000-D73D-4D7D-BDCE-B9C2A8F609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345.96</c:v>
                </c:pt>
                <c:pt idx="3">
                  <c:v>214.56</c:v>
                </c:pt>
                <c:pt idx="4">
                  <c:v>213.66</c:v>
                </c:pt>
              </c:numCache>
            </c:numRef>
          </c:val>
          <c:smooth val="0"/>
          <c:extLst>
            <c:ext xmlns:c16="http://schemas.microsoft.com/office/drawing/2014/chart" uri="{C3380CC4-5D6E-409C-BE32-E72D297353CC}">
              <c16:uniqueId val="{00000001-D73D-4D7D-BDCE-B9C2A8F609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7"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木古内町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3853</v>
      </c>
      <c r="AM8" s="55"/>
      <c r="AN8" s="55"/>
      <c r="AO8" s="55"/>
      <c r="AP8" s="55"/>
      <c r="AQ8" s="55"/>
      <c r="AR8" s="55"/>
      <c r="AS8" s="55"/>
      <c r="AT8" s="54">
        <f>データ!T6</f>
        <v>221.86</v>
      </c>
      <c r="AU8" s="54"/>
      <c r="AV8" s="54"/>
      <c r="AW8" s="54"/>
      <c r="AX8" s="54"/>
      <c r="AY8" s="54"/>
      <c r="AZ8" s="54"/>
      <c r="BA8" s="54"/>
      <c r="BB8" s="54">
        <f>データ!U6</f>
        <v>17.37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62.47</v>
      </c>
      <c r="Q10" s="54"/>
      <c r="R10" s="54"/>
      <c r="S10" s="54"/>
      <c r="T10" s="54"/>
      <c r="U10" s="54"/>
      <c r="V10" s="54"/>
      <c r="W10" s="54">
        <f>データ!Q6</f>
        <v>86.49</v>
      </c>
      <c r="X10" s="54"/>
      <c r="Y10" s="54"/>
      <c r="Z10" s="54"/>
      <c r="AA10" s="54"/>
      <c r="AB10" s="54"/>
      <c r="AC10" s="54"/>
      <c r="AD10" s="55">
        <f>データ!R6</f>
        <v>4400</v>
      </c>
      <c r="AE10" s="55"/>
      <c r="AF10" s="55"/>
      <c r="AG10" s="55"/>
      <c r="AH10" s="55"/>
      <c r="AI10" s="55"/>
      <c r="AJ10" s="55"/>
      <c r="AK10" s="2"/>
      <c r="AL10" s="55">
        <f>データ!V6</f>
        <v>2352</v>
      </c>
      <c r="AM10" s="55"/>
      <c r="AN10" s="55"/>
      <c r="AO10" s="55"/>
      <c r="AP10" s="55"/>
      <c r="AQ10" s="55"/>
      <c r="AR10" s="55"/>
      <c r="AS10" s="55"/>
      <c r="AT10" s="54">
        <f>データ!W6</f>
        <v>1.0900000000000001</v>
      </c>
      <c r="AU10" s="54"/>
      <c r="AV10" s="54"/>
      <c r="AW10" s="54"/>
      <c r="AX10" s="54"/>
      <c r="AY10" s="54"/>
      <c r="AZ10" s="54"/>
      <c r="BA10" s="54"/>
      <c r="BB10" s="54">
        <f>データ!X6</f>
        <v>2157.8000000000002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SLh10BpQYUdnIbpzTdp/h8c1rn8kg583wmfuR2cBOLwPbwrqdHZ+pbA7jRiFPRiVoyX4NLMKx7uB50nQtQ5wag==" saltValue="TxoZR6hl56kcvAcJlToU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13340</v>
      </c>
      <c r="D6" s="19">
        <f t="shared" si="3"/>
        <v>47</v>
      </c>
      <c r="E6" s="19">
        <f t="shared" si="3"/>
        <v>17</v>
      </c>
      <c r="F6" s="19">
        <f t="shared" si="3"/>
        <v>1</v>
      </c>
      <c r="G6" s="19">
        <f t="shared" si="3"/>
        <v>0</v>
      </c>
      <c r="H6" s="19" t="str">
        <f t="shared" si="3"/>
        <v>北海道　木古内町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62.47</v>
      </c>
      <c r="Q6" s="20">
        <f t="shared" si="3"/>
        <v>86.49</v>
      </c>
      <c r="R6" s="20">
        <f t="shared" si="3"/>
        <v>4400</v>
      </c>
      <c r="S6" s="20">
        <f t="shared" si="3"/>
        <v>3853</v>
      </c>
      <c r="T6" s="20">
        <f t="shared" si="3"/>
        <v>221.86</v>
      </c>
      <c r="U6" s="20">
        <f t="shared" si="3"/>
        <v>17.37</v>
      </c>
      <c r="V6" s="20">
        <f t="shared" si="3"/>
        <v>2352</v>
      </c>
      <c r="W6" s="20">
        <f t="shared" si="3"/>
        <v>1.0900000000000001</v>
      </c>
      <c r="X6" s="20">
        <f t="shared" si="3"/>
        <v>2157.8000000000002</v>
      </c>
      <c r="Y6" s="21">
        <f>IF(Y7="",NA(),Y7)</f>
        <v>84.64</v>
      </c>
      <c r="Z6" s="21">
        <f t="shared" ref="Z6:AH6" si="4">IF(Z7="",NA(),Z7)</f>
        <v>90.34</v>
      </c>
      <c r="AA6" s="21">
        <f t="shared" si="4"/>
        <v>90.2</v>
      </c>
      <c r="AB6" s="21">
        <f t="shared" si="4"/>
        <v>103.24</v>
      </c>
      <c r="AC6" s="21">
        <f t="shared" si="4"/>
        <v>91.23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4142.3</v>
      </c>
      <c r="BG6" s="21">
        <f t="shared" ref="BG6:BO6" si="7">IF(BG7="",NA(),BG7)</f>
        <v>4266.6499999999996</v>
      </c>
      <c r="BH6" s="21">
        <f t="shared" si="7"/>
        <v>3829.14</v>
      </c>
      <c r="BI6" s="21">
        <f t="shared" si="7"/>
        <v>3862.87</v>
      </c>
      <c r="BJ6" s="21">
        <f t="shared" si="7"/>
        <v>3800.35</v>
      </c>
      <c r="BK6" s="21">
        <f t="shared" si="7"/>
        <v>876.19</v>
      </c>
      <c r="BL6" s="21">
        <f t="shared" si="7"/>
        <v>722.53</v>
      </c>
      <c r="BM6" s="21">
        <f t="shared" si="7"/>
        <v>808.77</v>
      </c>
      <c r="BN6" s="21">
        <f t="shared" si="7"/>
        <v>1245.0999999999999</v>
      </c>
      <c r="BO6" s="21">
        <f t="shared" si="7"/>
        <v>1108.8</v>
      </c>
      <c r="BP6" s="20" t="str">
        <f>IF(BP7="","",IF(BP7="-","【-】","【"&amp;SUBSTITUTE(TEXT(BP7,"#,##0.00"),"-","△")&amp;"】"))</f>
        <v>【669.11】</v>
      </c>
      <c r="BQ6" s="21">
        <f>IF(BQ7="",NA(),BQ7)</f>
        <v>29.69</v>
      </c>
      <c r="BR6" s="21">
        <f t="shared" ref="BR6:BZ6" si="8">IF(BR7="",NA(),BR7)</f>
        <v>27.48</v>
      </c>
      <c r="BS6" s="21">
        <f t="shared" si="8"/>
        <v>33.159999999999997</v>
      </c>
      <c r="BT6" s="21">
        <f t="shared" si="8"/>
        <v>25.59</v>
      </c>
      <c r="BU6" s="21">
        <f t="shared" si="8"/>
        <v>25.07</v>
      </c>
      <c r="BV6" s="21">
        <f t="shared" si="8"/>
        <v>75.7</v>
      </c>
      <c r="BW6" s="21">
        <f t="shared" si="8"/>
        <v>74.61</v>
      </c>
      <c r="BX6" s="21">
        <f t="shared" si="8"/>
        <v>48.2</v>
      </c>
      <c r="BY6" s="21">
        <f t="shared" si="8"/>
        <v>79.77</v>
      </c>
      <c r="BZ6" s="21">
        <f t="shared" si="8"/>
        <v>79.63</v>
      </c>
      <c r="CA6" s="20" t="str">
        <f>IF(CA7="","",IF(CA7="-","【-】","【"&amp;SUBSTITUTE(TEXT(CA7,"#,##0.00"),"-","△")&amp;"】"))</f>
        <v>【99.73】</v>
      </c>
      <c r="CB6" s="21">
        <f>IF(CB7="",NA(),CB7)</f>
        <v>778.15</v>
      </c>
      <c r="CC6" s="21">
        <f t="shared" ref="CC6:CK6" si="9">IF(CC7="",NA(),CC7)</f>
        <v>840.67</v>
      </c>
      <c r="CD6" s="21">
        <f t="shared" si="9"/>
        <v>704.04</v>
      </c>
      <c r="CE6" s="21">
        <f t="shared" si="9"/>
        <v>920.32</v>
      </c>
      <c r="CF6" s="21">
        <f t="shared" si="9"/>
        <v>947.55</v>
      </c>
      <c r="CG6" s="21">
        <f t="shared" si="9"/>
        <v>230.04</v>
      </c>
      <c r="CH6" s="21">
        <f t="shared" si="9"/>
        <v>233.5</v>
      </c>
      <c r="CI6" s="21">
        <f t="shared" si="9"/>
        <v>345.96</v>
      </c>
      <c r="CJ6" s="21">
        <f t="shared" si="9"/>
        <v>214.56</v>
      </c>
      <c r="CK6" s="21">
        <f t="shared" si="9"/>
        <v>213.66</v>
      </c>
      <c r="CL6" s="20" t="str">
        <f>IF(CL7="","",IF(CL7="-","【-】","【"&amp;SUBSTITUTE(TEXT(CL7,"#,##0.00"),"-","△")&amp;"】"))</f>
        <v>【134.98】</v>
      </c>
      <c r="CM6" s="21">
        <f>IF(CM7="",NA(),CM7)</f>
        <v>38.6</v>
      </c>
      <c r="CN6" s="21">
        <f t="shared" ref="CN6:CV6" si="10">IF(CN7="",NA(),CN7)</f>
        <v>41.2</v>
      </c>
      <c r="CO6" s="21">
        <f t="shared" si="10"/>
        <v>38.9</v>
      </c>
      <c r="CP6" s="21">
        <f t="shared" si="10"/>
        <v>38.200000000000003</v>
      </c>
      <c r="CQ6" s="21">
        <f t="shared" si="10"/>
        <v>41.1</v>
      </c>
      <c r="CR6" s="21">
        <f t="shared" si="10"/>
        <v>42.4</v>
      </c>
      <c r="CS6" s="21">
        <f t="shared" si="10"/>
        <v>45.44</v>
      </c>
      <c r="CT6" s="21">
        <f t="shared" si="10"/>
        <v>39.51</v>
      </c>
      <c r="CU6" s="21">
        <f t="shared" si="10"/>
        <v>49.47</v>
      </c>
      <c r="CV6" s="21">
        <f t="shared" si="10"/>
        <v>48.19</v>
      </c>
      <c r="CW6" s="20" t="str">
        <f>IF(CW7="","",IF(CW7="-","【-】","【"&amp;SUBSTITUTE(TEXT(CW7,"#,##0.00"),"-","△")&amp;"】"))</f>
        <v>【59.99】</v>
      </c>
      <c r="CX6" s="21">
        <f>IF(CX7="",NA(),CX7)</f>
        <v>70.91</v>
      </c>
      <c r="CY6" s="21">
        <f t="shared" ref="CY6:DG6" si="11">IF(CY7="",NA(),CY7)</f>
        <v>64.489999999999995</v>
      </c>
      <c r="CZ6" s="21">
        <f t="shared" si="11"/>
        <v>66.650000000000006</v>
      </c>
      <c r="DA6" s="21">
        <f t="shared" si="11"/>
        <v>68.23</v>
      </c>
      <c r="DB6" s="21">
        <f t="shared" si="11"/>
        <v>69.13</v>
      </c>
      <c r="DC6" s="21">
        <f t="shared" si="11"/>
        <v>65.77</v>
      </c>
      <c r="DD6" s="21">
        <f t="shared" si="11"/>
        <v>65.97</v>
      </c>
      <c r="DE6" s="21">
        <f t="shared" si="11"/>
        <v>61.03</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0.25</v>
      </c>
      <c r="EL6" s="20">
        <f t="shared" si="14"/>
        <v>0</v>
      </c>
      <c r="EM6" s="21">
        <f t="shared" si="14"/>
        <v>0.32</v>
      </c>
      <c r="EN6" s="21">
        <f t="shared" si="14"/>
        <v>0.1</v>
      </c>
      <c r="EO6" s="20" t="str">
        <f>IF(EO7="","",IF(EO7="-","【-】","【"&amp;SUBSTITUTE(TEXT(EO7,"#,##0.00"),"-","△")&amp;"】"))</f>
        <v>【0.24】</v>
      </c>
    </row>
    <row r="7" spans="1:145" s="22" customFormat="1" x14ac:dyDescent="0.15">
      <c r="A7" s="14"/>
      <c r="B7" s="23">
        <v>2021</v>
      </c>
      <c r="C7" s="23">
        <v>13340</v>
      </c>
      <c r="D7" s="23">
        <v>47</v>
      </c>
      <c r="E7" s="23">
        <v>17</v>
      </c>
      <c r="F7" s="23">
        <v>1</v>
      </c>
      <c r="G7" s="23">
        <v>0</v>
      </c>
      <c r="H7" s="23" t="s">
        <v>98</v>
      </c>
      <c r="I7" s="23" t="s">
        <v>99</v>
      </c>
      <c r="J7" s="23" t="s">
        <v>100</v>
      </c>
      <c r="K7" s="23" t="s">
        <v>101</v>
      </c>
      <c r="L7" s="23" t="s">
        <v>102</v>
      </c>
      <c r="M7" s="23" t="s">
        <v>103</v>
      </c>
      <c r="N7" s="24" t="s">
        <v>104</v>
      </c>
      <c r="O7" s="24" t="s">
        <v>105</v>
      </c>
      <c r="P7" s="24">
        <v>62.47</v>
      </c>
      <c r="Q7" s="24">
        <v>86.49</v>
      </c>
      <c r="R7" s="24">
        <v>4400</v>
      </c>
      <c r="S7" s="24">
        <v>3853</v>
      </c>
      <c r="T7" s="24">
        <v>221.86</v>
      </c>
      <c r="U7" s="24">
        <v>17.37</v>
      </c>
      <c r="V7" s="24">
        <v>2352</v>
      </c>
      <c r="W7" s="24">
        <v>1.0900000000000001</v>
      </c>
      <c r="X7" s="24">
        <v>2157.8000000000002</v>
      </c>
      <c r="Y7" s="24">
        <v>84.64</v>
      </c>
      <c r="Z7" s="24">
        <v>90.34</v>
      </c>
      <c r="AA7" s="24">
        <v>90.2</v>
      </c>
      <c r="AB7" s="24">
        <v>103.24</v>
      </c>
      <c r="AC7" s="24">
        <v>91.23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4142.3</v>
      </c>
      <c r="BG7" s="24">
        <v>4266.6499999999996</v>
      </c>
      <c r="BH7" s="24">
        <v>3829.14</v>
      </c>
      <c r="BI7" s="24">
        <v>3862.87</v>
      </c>
      <c r="BJ7" s="24">
        <v>3800.35</v>
      </c>
      <c r="BK7" s="24">
        <v>876.19</v>
      </c>
      <c r="BL7" s="24">
        <v>722.53</v>
      </c>
      <c r="BM7" s="24">
        <v>808.77</v>
      </c>
      <c r="BN7" s="24">
        <v>1245.0999999999999</v>
      </c>
      <c r="BO7" s="24">
        <v>1108.8</v>
      </c>
      <c r="BP7" s="24">
        <v>669.11</v>
      </c>
      <c r="BQ7" s="24">
        <v>29.69</v>
      </c>
      <c r="BR7" s="24">
        <v>27.48</v>
      </c>
      <c r="BS7" s="24">
        <v>33.159999999999997</v>
      </c>
      <c r="BT7" s="24">
        <v>25.59</v>
      </c>
      <c r="BU7" s="24">
        <v>25.07</v>
      </c>
      <c r="BV7" s="24">
        <v>75.7</v>
      </c>
      <c r="BW7" s="24">
        <v>74.61</v>
      </c>
      <c r="BX7" s="24">
        <v>48.2</v>
      </c>
      <c r="BY7" s="24">
        <v>79.77</v>
      </c>
      <c r="BZ7" s="24">
        <v>79.63</v>
      </c>
      <c r="CA7" s="24">
        <v>99.73</v>
      </c>
      <c r="CB7" s="24">
        <v>778.15</v>
      </c>
      <c r="CC7" s="24">
        <v>840.67</v>
      </c>
      <c r="CD7" s="24">
        <v>704.04</v>
      </c>
      <c r="CE7" s="24">
        <v>920.32</v>
      </c>
      <c r="CF7" s="24">
        <v>947.55</v>
      </c>
      <c r="CG7" s="24">
        <v>230.04</v>
      </c>
      <c r="CH7" s="24">
        <v>233.5</v>
      </c>
      <c r="CI7" s="24">
        <v>345.96</v>
      </c>
      <c r="CJ7" s="24">
        <v>214.56</v>
      </c>
      <c r="CK7" s="24">
        <v>213.66</v>
      </c>
      <c r="CL7" s="24">
        <v>134.97999999999999</v>
      </c>
      <c r="CM7" s="24">
        <v>38.6</v>
      </c>
      <c r="CN7" s="24">
        <v>41.2</v>
      </c>
      <c r="CO7" s="24">
        <v>38.9</v>
      </c>
      <c r="CP7" s="24">
        <v>38.200000000000003</v>
      </c>
      <c r="CQ7" s="24">
        <v>41.1</v>
      </c>
      <c r="CR7" s="24">
        <v>42.4</v>
      </c>
      <c r="CS7" s="24">
        <v>45.44</v>
      </c>
      <c r="CT7" s="24">
        <v>39.51</v>
      </c>
      <c r="CU7" s="24">
        <v>49.47</v>
      </c>
      <c r="CV7" s="24">
        <v>48.19</v>
      </c>
      <c r="CW7" s="24">
        <v>59.99</v>
      </c>
      <c r="CX7" s="24">
        <v>70.91</v>
      </c>
      <c r="CY7" s="24">
        <v>64.489999999999995</v>
      </c>
      <c r="CZ7" s="24">
        <v>66.650000000000006</v>
      </c>
      <c r="DA7" s="24">
        <v>68.23</v>
      </c>
      <c r="DB7" s="24">
        <v>69.13</v>
      </c>
      <c r="DC7" s="24">
        <v>65.77</v>
      </c>
      <c r="DD7" s="24">
        <v>65.97</v>
      </c>
      <c r="DE7" s="24">
        <v>61.03</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0.25</v>
      </c>
      <c r="EL7" s="24">
        <v>0</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2023-01-18T00:55:22Z</cp:lastPrinted>
  <dcterms:created xsi:type="dcterms:W3CDTF">2023-01-12T23:51:21Z</dcterms:created>
  <dcterms:modified xsi:type="dcterms:W3CDTF">2023-01-18T01:31:29Z</dcterms:modified>
  <cp:category/>
</cp:coreProperties>
</file>