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各課共通\09建設水道課\上下水道Ｇ\上水\小田島さんへ\公営企業における経営比較分析表\H30\"/>
    </mc:Choice>
  </mc:AlternateContent>
  <workbookProtection workbookAlgorithmName="SHA-512" workbookHashValue="nVSstgaevVoZKxb5e+8EYGhp7frldFy1yeZJinTZctO66U3Z9LdNFDJ3CIzzDMwWogU1y9SmGHPHu58Hkl7VTw==" workbookSaltValue="1b0LW7d9FUs0UI9mXxBhQw==" workbookSpinCount="100000" lockStructure="1"/>
  <bookViews>
    <workbookView xWindow="0" yWindow="0" windowWidth="19200" windowHeight="1159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<sst xmlns="http://schemas.openxmlformats.org/spreadsheetml/2006/main" count="232" uniqueCount="120">
  <si>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</si>
  <si>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</si>
  <si>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</si>
  <si>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</si>
  <si>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</si>
  <si>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</si>
  <si>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</si>
  <si>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</si>
  <si>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</si>
  <si>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</si>
  <si>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</si>
  <si>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</si>
  <si>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</si>
  <si>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</si>
  <si>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</si>
  <si>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</si>
  <si>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</si>
  <si>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</si>
  <si>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</si>
  <si>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</si>
  <si>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</si>
  <si>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</si>
  <si>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</si>
  <si>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</si>
  <si>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</si>
  <si>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</si>
  <si>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</si>
  <si>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</si>
  <si>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</si>
  <si>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</si>
  <si>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</si>
  <si>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</si>
  <si>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</si>
  <si>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</si>
  <si>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</si>
  <si>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</si>
  <si>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</si>
  <si>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</si>
  <si>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</si>
  <si>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</si>
  <si>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</si>
  <si>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</si>
  <si>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</si>
  <si>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</si>
  <si>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</si>
  <si>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</si>
  <si>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</si>
  <si>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</si>
  <si>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</si>
  <si>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</si>
  <si>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</si>
  <si>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</si>
  <si>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</si>
  <si>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</si>
  <si>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</si>
  <si>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</si>
  <si>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</si>
  <si>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</si>
  <si>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</si>
  <si>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</si>
  <si>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</si>
  <si>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</si>
  <si>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</si>
  <si>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</si>
  <si>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</si>
  <si>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</si>
  <si>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</si>
  <si>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</si>
  <si>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</si>
  <si>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</si>
  <si>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</si>
  <si>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</si>
  <si>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</si>
  <si>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</si>
  <si>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</si>
  <si>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</si>
  <si>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</si>
  <si>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</si>
  <si>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</si>
  <si>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</si>
  <si>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</si>
  <si>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</si>
  <si>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</si>
  <si>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</si>
  <si>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</si>
  <si>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</si>
  <si>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</si>
  <si>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</si>
  <si>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</si>
  <si>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</si>
  <si>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</si>
  <si>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</si>
  <si>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</si>
  <si>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</si>
  <si>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</si>
  <si>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</si>
  <si>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</si>
  <si>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</si>
  <si>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</si>
  <si>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</si>
  <si>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</si>
  <si>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</si>
  <si>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</si>
  <si>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</si>
  <si>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</si>
  <si>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木古内町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</si>
  <si>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</si>
  <si>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</si>
  <si>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</si>
  <si>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</si>
  <si>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</si>
  <si>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</si>
  <si>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</si>
  <si>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</si>
  <si>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</si>
  <si>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</si>
  <si>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</si>
  <si>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水道事業は、今後施設の老朽化等に伴う更新事業の増による費用の増加が見込まれる。しかし給水収益が人口減少に伴い減少となる状況を考慮し、計画的な施設の更新の検討及び水道料金の見直しを検討する必要がある。
</t>
    <rPh sb="82" eb="83">
      <t>オヨ</t>
    </rPh>
    <rPh sb="84" eb="86">
      <t>スイドウ</t>
    </rPh>
    <rPh sb="86" eb="88">
      <t>リョウキン</t>
    </rPh>
    <rPh sb="89" eb="91">
      <t>ミナオ</t>
    </rPh>
    <rPh sb="93" eb="95">
      <t>ケントウ</t>
    </rPh>
    <rPh sb="97" eb="99">
      <t>ヒツヨウ</t>
    </rPh>
    <phoneticPr fontId="16"/>
  </si>
  <si>
    <r>
      <t xml:space="preserve">①経常収支比率は、100％を超えている。
②累積欠損金は、発生していない。
③支払能力については、類似団体平均値を僅かに下回る。
④企業債残高割合は、類似団体平均値を下回るが、配水及び施設改良事業の増加により、昨年度に比べやや上がった。
</t>
    </r>
    <r>
      <rPr>
        <sz val="11"/>
        <rFont val="ＭＳ ゴシック"/>
        <family val="3"/>
        <charset val="128"/>
      </rPr>
      <t>⑤料金回収率は、昨年度まで類似団体平均値を上回っていたが、平成29年度においては給水原価が上がったことにより下回る。
⑥有収水量１㎥あたりの給水原価は、点在する地域にも配水管を布設し資産が増大したことにより、類似団体平均値を上回った状況が続いているが、平成29年度において経常費用の増加により大きく上回った。</t>
    </r>
    <r>
      <rPr>
        <sz val="11"/>
        <color theme="1"/>
        <rFont val="ＭＳ ゴシック"/>
        <family val="3"/>
        <charset val="128"/>
      </rPr>
      <t xml:space="preserve">
⑦施設利用率は、施設規模に対しての人口減少とともに減少し、類似団体平均値より下回っている。
⑧有収率は、類似団体平均値を下回っていたが、毎年漏水調査をし修繕等をすることにより徐々に上昇し、類似団体平均値を上回っている。
 経営については、黒字となっているものの、黒字の要因が給水収益以外の収益、一般会計からの補助金によるところが大きい。使用水量は人口減少に伴い減少傾向にあり今後の収益については、厳しい状況にある。また、類似団体平均値より給水原価が上回っていることや施設利用率の低いことについては、今後の課題である。</t>
    </r>
    <rPh sb="29" eb="31">
      <t>ハッセイ</t>
    </rPh>
    <rPh sb="57" eb="58">
      <t>ワズ</t>
    </rPh>
    <rPh sb="60" eb="61">
      <t>シタ</t>
    </rPh>
    <rPh sb="88" eb="90">
      <t>ハイスイ</t>
    </rPh>
    <rPh sb="90" eb="91">
      <t>オヨ</t>
    </rPh>
    <rPh sb="92" eb="94">
      <t>シセツ</t>
    </rPh>
    <rPh sb="94" eb="96">
      <t>カイリョウ</t>
    </rPh>
    <rPh sb="96" eb="98">
      <t>ジギョウ</t>
    </rPh>
    <rPh sb="99" eb="101">
      <t>ゾウカ</t>
    </rPh>
    <rPh sb="105" eb="108">
      <t>サクネンド</t>
    </rPh>
    <rPh sb="109" eb="110">
      <t>クラ</t>
    </rPh>
    <rPh sb="113" eb="114">
      <t>ア</t>
    </rPh>
    <rPh sb="127" eb="130">
      <t>サクネンド</t>
    </rPh>
    <rPh sb="140" eb="142">
      <t>ウワマワ</t>
    </rPh>
    <rPh sb="159" eb="163">
      <t>キュウスイゲンカ</t>
    </rPh>
    <rPh sb="164" eb="165">
      <t>ア</t>
    </rPh>
    <rPh sb="179" eb="181">
      <t>ユウシュウ</t>
    </rPh>
    <rPh sb="181" eb="183">
      <t>スイリョウ</t>
    </rPh>
    <rPh sb="235" eb="237">
      <t>ジョウキョウ</t>
    </rPh>
    <rPh sb="238" eb="239">
      <t>ツヅ</t>
    </rPh>
    <rPh sb="245" eb="247">
      <t>ヘイセイ</t>
    </rPh>
    <rPh sb="249" eb="251">
      <t>ネンド</t>
    </rPh>
    <rPh sb="255" eb="257">
      <t>ケイジョウ</t>
    </rPh>
    <rPh sb="257" eb="259">
      <t>ヒヨウ</t>
    </rPh>
    <rPh sb="260" eb="262">
      <t>ゾウカ</t>
    </rPh>
    <rPh sb="265" eb="266">
      <t>オオ</t>
    </rPh>
    <rPh sb="268" eb="270">
      <t>ウワマワ</t>
    </rPh>
    <phoneticPr fontId="16"/>
  </si>
  <si>
    <r>
      <rPr>
        <sz val="11"/>
        <rFont val="ＭＳ ゴシック"/>
        <family val="3"/>
        <charset val="128"/>
      </rPr>
      <t>①有形固定資産減価償却率が50％を超え、類似団体平均値とほぼ同様になった。</t>
    </r>
    <r>
      <rPr>
        <sz val="11"/>
        <color theme="1"/>
        <rFont val="ＭＳ ゴシック"/>
        <family val="3"/>
        <charset val="128"/>
      </rPr>
      <t xml:space="preserve">
②管路経年化率は、平成29年度において類似団体平均値を大きく上回った。
③平成24年度から３年間管路の更新を行ったが平成27年度以降は、管路の更新は行っていない。
今後、法定耐用年数を超える管路及び施設が増加することが見込まれるため、これらの更新事業をどのように計画的に行うか課題となる。</t>
    </r>
    <rPh sb="30" eb="32">
      <t>ドウヨウ</t>
    </rPh>
    <rPh sb="41" eb="43">
      <t>ケイネン</t>
    </rPh>
    <rPh sb="43" eb="44">
      <t>カ</t>
    </rPh>
    <rPh sb="44" eb="45">
      <t>リツ</t>
    </rPh>
    <rPh sb="47" eb="49">
      <t>ヘイセイ</t>
    </rPh>
    <rPh sb="51" eb="53">
      <t>ネンド</t>
    </rPh>
    <rPh sb="65" eb="66">
      <t>オオ</t>
    </rPh>
    <rPh sb="68" eb="70">
      <t>ウワマワ</t>
    </rPh>
    <rPh sb="84" eb="86">
      <t>ネンカン</t>
    </rPh>
    <rPh sb="102" eb="104">
      <t>イコウ</t>
    </rPh>
    <rPh sb="134" eb="136">
      <t>カンロ</t>
    </rPh>
    <rPh sb="136" eb="137">
      <t>オヨ</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</si>
</sst>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62D-4FC6-B4BA-661DEAF1C04F}"/>
            </c:ext>
          </c:extLst>
        </c:ser>
        <c:dLbls>
          <c:showLegendKey val="0"/>
          <c:showVal val="0"/>
          <c:showCatName val="0"/>
          <c:showSerName val="0"/>
          <c:showPercent val="0"/>
          <c:showBubbleSize val="0"/>
        </c:dLbls>
        <c:gapWidth val="150"/>
        <c:axId val="128077632"/>
        <c:axId val="1982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762D-4FC6-B4BA-661DEAF1C04F}"/>
            </c:ext>
          </c:extLst>
        </c:ser>
        <c:dLbls>
          <c:showLegendKey val="0"/>
          <c:showVal val="0"/>
          <c:showCatName val="0"/>
          <c:showSerName val="0"/>
          <c:showPercent val="0"/>
          <c:showBubbleSize val="0"/>
        </c:dLbls>
        <c:marker val="1"/>
        <c:smooth val="0"/>
        <c:axId val="128077632"/>
        <c:axId val="198288032"/>
      </c:lineChart>
      <c:dateAx>
        <c:axId val="128077632"/>
        <c:scaling>
          <c:orientation val="minMax"/>
        </c:scaling>
        <c:delete val="1"/>
        <c:axPos val="b"/>
        <c:numFmt formatCode="ge" sourceLinked="1"/>
        <c:majorTickMark val="none"/>
        <c:minorTickMark val="none"/>
        <c:tickLblPos val="none"/>
        <c:crossAx val="198288032"/>
        <c:crosses val="autoZero"/>
        <c:auto val="1"/>
        <c:lblOffset val="100"/>
        <c:baseTimeUnit val="years"/>
      </c:dateAx>
      <c:valAx>
        <c:axId val="1982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36.25</c:v>
                </c:pt>
                <c:pt idx="1">
                  <c:v>34.770000000000003</c:v>
                </c:pt>
                <c:pt idx="2">
                  <c:v>34.950000000000003</c:v>
                </c:pt>
                <c:pt idx="3">
                  <c:v>34.700000000000003</c:v>
                </c:pt>
                <c:pt idx="4">
                  <c:v>33.090000000000003</c:v>
                </c:pt>
              </c:numCache>
            </c:numRef>
          </c:val>
          <c:extLst xmlns:c16r2="http://schemas.microsoft.com/office/drawing/2015/06/chart">
            <c:ext xmlns:c16="http://schemas.microsoft.com/office/drawing/2014/chart" uri="{C3380CC4-5D6E-409C-BE32-E72D297353CC}">
              <c16:uniqueId val="{00000000-98E8-4772-859B-61217E67C88A}"/>
            </c:ext>
          </c:extLst>
        </c:ser>
        <c:dLbls>
          <c:showLegendKey val="0"/>
          <c:showVal val="0"/>
          <c:showCatName val="0"/>
          <c:showSerName val="0"/>
          <c:showPercent val="0"/>
          <c:showBubbleSize val="0"/>
        </c:dLbls>
        <c:gapWidth val="150"/>
        <c:axId val="198881064"/>
        <c:axId val="19888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98E8-4772-859B-61217E67C88A}"/>
            </c:ext>
          </c:extLst>
        </c:ser>
        <c:dLbls>
          <c:showLegendKey val="0"/>
          <c:showVal val="0"/>
          <c:showCatName val="0"/>
          <c:showSerName val="0"/>
          <c:showPercent val="0"/>
          <c:showBubbleSize val="0"/>
        </c:dLbls>
        <c:marker val="1"/>
        <c:smooth val="0"/>
        <c:axId val="198881064"/>
        <c:axId val="198881456"/>
      </c:lineChart>
      <c:dateAx>
        <c:axId val="198881064"/>
        <c:scaling>
          <c:orientation val="minMax"/>
        </c:scaling>
        <c:delete val="1"/>
        <c:axPos val="b"/>
        <c:numFmt formatCode="ge" sourceLinked="1"/>
        <c:majorTickMark val="none"/>
        <c:minorTickMark val="none"/>
        <c:tickLblPos val="none"/>
        <c:crossAx val="198881456"/>
        <c:crosses val="autoZero"/>
        <c:auto val="1"/>
        <c:lblOffset val="100"/>
        <c:baseTimeUnit val="years"/>
      </c:dateAx>
      <c:valAx>
        <c:axId val="19888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75.3</c:v>
                </c:pt>
                <c:pt idx="1">
                  <c:v>76.7</c:v>
                </c:pt>
                <c:pt idx="2">
                  <c:v>78.430000000000007</c:v>
                </c:pt>
                <c:pt idx="3">
                  <c:v>77.42</c:v>
                </c:pt>
                <c:pt idx="4">
                  <c:v>79.38</c:v>
                </c:pt>
              </c:numCache>
            </c:numRef>
          </c:val>
          <c:extLst xmlns:c16r2="http://schemas.microsoft.com/office/drawing/2015/06/chart">
            <c:ext xmlns:c16="http://schemas.microsoft.com/office/drawing/2014/chart" uri="{C3380CC4-5D6E-409C-BE32-E72D297353CC}">
              <c16:uniqueId val="{00000000-BE8F-4AC0-807C-CFF2EABE2859}"/>
            </c:ext>
          </c:extLst>
        </c:ser>
        <c:dLbls>
          <c:showLegendKey val="0"/>
          <c:showVal val="0"/>
          <c:showCatName val="0"/>
          <c:showSerName val="0"/>
          <c:showPercent val="0"/>
          <c:showBubbleSize val="0"/>
        </c:dLbls>
        <c:gapWidth val="150"/>
        <c:axId val="129410192"/>
        <c:axId val="19888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BE8F-4AC0-807C-CFF2EABE2859}"/>
            </c:ext>
          </c:extLst>
        </c:ser>
        <c:dLbls>
          <c:showLegendKey val="0"/>
          <c:showVal val="0"/>
          <c:showCatName val="0"/>
          <c:showSerName val="0"/>
          <c:showPercent val="0"/>
          <c:showBubbleSize val="0"/>
        </c:dLbls>
        <c:marker val="1"/>
        <c:smooth val="0"/>
        <c:axId val="129410192"/>
        <c:axId val="198882632"/>
      </c:lineChart>
      <c:dateAx>
        <c:axId val="129410192"/>
        <c:scaling>
          <c:orientation val="minMax"/>
        </c:scaling>
        <c:delete val="1"/>
        <c:axPos val="b"/>
        <c:numFmt formatCode="ge" sourceLinked="1"/>
        <c:majorTickMark val="none"/>
        <c:minorTickMark val="none"/>
        <c:tickLblPos val="none"/>
        <c:crossAx val="198882632"/>
        <c:crosses val="autoZero"/>
        <c:auto val="1"/>
        <c:lblOffset val="100"/>
        <c:baseTimeUnit val="years"/>
      </c:dateAx>
      <c:valAx>
        <c:axId val="19888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1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84.46</c:v>
                </c:pt>
                <c:pt idx="1">
                  <c:v>106.53</c:v>
                </c:pt>
                <c:pt idx="2">
                  <c:v>113.12</c:v>
                </c:pt>
                <c:pt idx="3">
                  <c:v>107.9</c:v>
                </c:pt>
                <c:pt idx="4">
                  <c:v>106.37</c:v>
                </c:pt>
              </c:numCache>
            </c:numRef>
          </c:val>
          <c:extLst xmlns:c16r2="http://schemas.microsoft.com/office/drawing/2015/06/chart">
            <c:ext xmlns:c16="http://schemas.microsoft.com/office/drawing/2014/chart" uri="{C3380CC4-5D6E-409C-BE32-E72D297353CC}">
              <c16:uniqueId val="{00000000-F60A-437E-B093-A9AC5145E429}"/>
            </c:ext>
          </c:extLst>
        </c:ser>
        <c:dLbls>
          <c:showLegendKey val="0"/>
          <c:showVal val="0"/>
          <c:showCatName val="0"/>
          <c:showSerName val="0"/>
          <c:showPercent val="0"/>
          <c:showBubbleSize val="0"/>
        </c:dLbls>
        <c:gapWidth val="150"/>
        <c:axId val="198679704"/>
        <c:axId val="19868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F60A-437E-B093-A9AC5145E429}"/>
            </c:ext>
          </c:extLst>
        </c:ser>
        <c:dLbls>
          <c:showLegendKey val="0"/>
          <c:showVal val="0"/>
          <c:showCatName val="0"/>
          <c:showSerName val="0"/>
          <c:showPercent val="0"/>
          <c:showBubbleSize val="0"/>
        </c:dLbls>
        <c:marker val="1"/>
        <c:smooth val="0"/>
        <c:axId val="198679704"/>
        <c:axId val="198680088"/>
      </c:lineChart>
      <c:dateAx>
        <c:axId val="198679704"/>
        <c:scaling>
          <c:orientation val="minMax"/>
        </c:scaling>
        <c:delete val="1"/>
        <c:axPos val="b"/>
        <c:numFmt formatCode="ge" sourceLinked="1"/>
        <c:majorTickMark val="none"/>
        <c:minorTickMark val="none"/>
        <c:tickLblPos val="none"/>
        <c:crossAx val="198680088"/>
        <c:crosses val="autoZero"/>
        <c:auto val="1"/>
        <c:lblOffset val="100"/>
        <c:baseTimeUnit val="years"/>
      </c:dateAx>
      <c:valAx>
        <c:axId val="19868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46.25</c:v>
                </c:pt>
                <c:pt idx="1">
                  <c:v>46.33</c:v>
                </c:pt>
                <c:pt idx="2">
                  <c:v>48.54</c:v>
                </c:pt>
                <c:pt idx="3">
                  <c:v>50.52</c:v>
                </c:pt>
                <c:pt idx="4">
                  <c:v>51.02</c:v>
                </c:pt>
              </c:numCache>
            </c:numRef>
          </c:val>
          <c:extLst xmlns:c16r2="http://schemas.microsoft.com/office/drawing/2015/06/chart">
            <c:ext xmlns:c16="http://schemas.microsoft.com/office/drawing/2014/chart" uri="{C3380CC4-5D6E-409C-BE32-E72D297353CC}">
              <c16:uniqueId val="{00000000-9ECC-491E-8EBC-DA2756BD52F4}"/>
            </c:ext>
          </c:extLst>
        </c:ser>
        <c:dLbls>
          <c:showLegendKey val="0"/>
          <c:showVal val="0"/>
          <c:showCatName val="0"/>
          <c:showSerName val="0"/>
          <c:showPercent val="0"/>
          <c:showBubbleSize val="0"/>
        </c:dLbls>
        <c:gapWidth val="150"/>
        <c:axId val="198690024"/>
        <c:axId val="19878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9ECC-491E-8EBC-DA2756BD52F4}"/>
            </c:ext>
          </c:extLst>
        </c:ser>
        <c:dLbls>
          <c:showLegendKey val="0"/>
          <c:showVal val="0"/>
          <c:showCatName val="0"/>
          <c:showSerName val="0"/>
          <c:showPercent val="0"/>
          <c:showBubbleSize val="0"/>
        </c:dLbls>
        <c:marker val="1"/>
        <c:smooth val="0"/>
        <c:axId val="198690024"/>
        <c:axId val="198786440"/>
      </c:lineChart>
      <c:dateAx>
        <c:axId val="198690024"/>
        <c:scaling>
          <c:orientation val="minMax"/>
        </c:scaling>
        <c:delete val="1"/>
        <c:axPos val="b"/>
        <c:numFmt formatCode="ge" sourceLinked="1"/>
        <c:majorTickMark val="none"/>
        <c:minorTickMark val="none"/>
        <c:tickLblPos val="none"/>
        <c:crossAx val="198786440"/>
        <c:crosses val="autoZero"/>
        <c:auto val="1"/>
        <c:lblOffset val="100"/>
        <c:baseTimeUnit val="years"/>
      </c:dateAx>
      <c:valAx>
        <c:axId val="19878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9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18.02</c:v>
                </c:pt>
                <c:pt idx="1">
                  <c:v>4.91</c:v>
                </c:pt>
                <c:pt idx="2">
                  <c:v>2.85</c:v>
                </c:pt>
                <c:pt idx="3">
                  <c:v>2.85</c:v>
                </c:pt>
                <c:pt idx="4">
                  <c:v>25.69</c:v>
                </c:pt>
              </c:numCache>
            </c:numRef>
          </c:val>
          <c:extLst xmlns:c16r2="http://schemas.microsoft.com/office/drawing/2015/06/chart">
            <c:ext xmlns:c16="http://schemas.microsoft.com/office/drawing/2014/chart" uri="{C3380CC4-5D6E-409C-BE32-E72D297353CC}">
              <c16:uniqueId val="{00000000-754E-401D-9705-65E670BD4BEC}"/>
            </c:ext>
          </c:extLst>
        </c:ser>
        <c:dLbls>
          <c:showLegendKey val="0"/>
          <c:showVal val="0"/>
          <c:showCatName val="0"/>
          <c:showSerName val="0"/>
          <c:showPercent val="0"/>
          <c:showBubbleSize val="0"/>
        </c:dLbls>
        <c:gapWidth val="150"/>
        <c:axId val="129404704"/>
        <c:axId val="1294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754E-401D-9705-65E670BD4BEC}"/>
            </c:ext>
          </c:extLst>
        </c:ser>
        <c:dLbls>
          <c:showLegendKey val="0"/>
          <c:showVal val="0"/>
          <c:showCatName val="0"/>
          <c:showSerName val="0"/>
          <c:showPercent val="0"/>
          <c:showBubbleSize val="0"/>
        </c:dLbls>
        <c:marker val="1"/>
        <c:smooth val="0"/>
        <c:axId val="129404704"/>
        <c:axId val="129406272"/>
      </c:lineChart>
      <c:dateAx>
        <c:axId val="129404704"/>
        <c:scaling>
          <c:orientation val="minMax"/>
        </c:scaling>
        <c:delete val="1"/>
        <c:axPos val="b"/>
        <c:numFmt formatCode="ge" sourceLinked="1"/>
        <c:majorTickMark val="none"/>
        <c:minorTickMark val="none"/>
        <c:tickLblPos val="none"/>
        <c:crossAx val="129406272"/>
        <c:crosses val="autoZero"/>
        <c:auto val="1"/>
        <c:lblOffset val="100"/>
        <c:baseTimeUnit val="years"/>
      </c:dateAx>
      <c:valAx>
        <c:axId val="1294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33.340000000000003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62-4F51-B2FA-75D77D8E0FAB}"/>
            </c:ext>
          </c:extLst>
        </c:ser>
        <c:dLbls>
          <c:showLegendKey val="0"/>
          <c:showVal val="0"/>
          <c:showCatName val="0"/>
          <c:showSerName val="0"/>
          <c:showPercent val="0"/>
          <c:showBubbleSize val="0"/>
        </c:dLbls>
        <c:gapWidth val="150"/>
        <c:axId val="129408624"/>
        <c:axId val="12940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3362-4F51-B2FA-75D77D8E0FAB}"/>
            </c:ext>
          </c:extLst>
        </c:ser>
        <c:dLbls>
          <c:showLegendKey val="0"/>
          <c:showVal val="0"/>
          <c:showCatName val="0"/>
          <c:showSerName val="0"/>
          <c:showPercent val="0"/>
          <c:showBubbleSize val="0"/>
        </c:dLbls>
        <c:marker val="1"/>
        <c:smooth val="0"/>
        <c:axId val="129408624"/>
        <c:axId val="129409016"/>
      </c:lineChart>
      <c:dateAx>
        <c:axId val="129408624"/>
        <c:scaling>
          <c:orientation val="minMax"/>
        </c:scaling>
        <c:delete val="1"/>
        <c:axPos val="b"/>
        <c:numFmt formatCode="ge" sourceLinked="1"/>
        <c:majorTickMark val="none"/>
        <c:minorTickMark val="none"/>
        <c:tickLblPos val="none"/>
        <c:crossAx val="129409016"/>
        <c:crosses val="autoZero"/>
        <c:auto val="1"/>
        <c:lblOffset val="100"/>
        <c:baseTimeUnit val="years"/>
      </c:dateAx>
      <c:valAx>
        <c:axId val="129409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4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4680.97</c:v>
                </c:pt>
                <c:pt idx="1">
                  <c:v>1029.52</c:v>
                </c:pt>
                <c:pt idx="2">
                  <c:v>1723.53</c:v>
                </c:pt>
                <c:pt idx="3">
                  <c:v>244.52</c:v>
                </c:pt>
                <c:pt idx="4">
                  <c:v>266.10000000000002</c:v>
                </c:pt>
              </c:numCache>
            </c:numRef>
          </c:val>
          <c:extLst xmlns:c16r2="http://schemas.microsoft.com/office/drawing/2015/06/chart">
            <c:ext xmlns:c16="http://schemas.microsoft.com/office/drawing/2014/chart" uri="{C3380CC4-5D6E-409C-BE32-E72D297353CC}">
              <c16:uniqueId val="{00000000-B3FE-431E-96E4-F4E31478E33C}"/>
            </c:ext>
          </c:extLst>
        </c:ser>
        <c:dLbls>
          <c:showLegendKey val="0"/>
          <c:showVal val="0"/>
          <c:showCatName val="0"/>
          <c:showSerName val="0"/>
          <c:showPercent val="0"/>
          <c:showBubbleSize val="0"/>
        </c:dLbls>
        <c:gapWidth val="150"/>
        <c:axId val="129410584"/>
        <c:axId val="1978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B3FE-431E-96E4-F4E31478E33C}"/>
            </c:ext>
          </c:extLst>
        </c:ser>
        <c:dLbls>
          <c:showLegendKey val="0"/>
          <c:showVal val="0"/>
          <c:showCatName val="0"/>
          <c:showSerName val="0"/>
          <c:showPercent val="0"/>
          <c:showBubbleSize val="0"/>
        </c:dLbls>
        <c:marker val="1"/>
        <c:smooth val="0"/>
        <c:axId val="129410584"/>
        <c:axId val="197862584"/>
      </c:lineChart>
      <c:dateAx>
        <c:axId val="129410584"/>
        <c:scaling>
          <c:orientation val="minMax"/>
        </c:scaling>
        <c:delete val="1"/>
        <c:axPos val="b"/>
        <c:numFmt formatCode="ge" sourceLinked="1"/>
        <c:majorTickMark val="none"/>
        <c:minorTickMark val="none"/>
        <c:tickLblPos val="none"/>
        <c:crossAx val="197862584"/>
        <c:crosses val="autoZero"/>
        <c:auto val="1"/>
        <c:lblOffset val="100"/>
        <c:baseTimeUnit val="years"/>
      </c:dateAx>
      <c:valAx>
        <c:axId val="19786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4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524.4</c:v>
                </c:pt>
                <c:pt idx="1">
                  <c:v>510.57</c:v>
                </c:pt>
                <c:pt idx="2">
                  <c:v>475.52</c:v>
                </c:pt>
                <c:pt idx="3">
                  <c:v>458.6</c:v>
                </c:pt>
                <c:pt idx="4">
                  <c:v>468.91</c:v>
                </c:pt>
              </c:numCache>
            </c:numRef>
          </c:val>
          <c:extLst xmlns:c16r2="http://schemas.microsoft.com/office/drawing/2015/06/chart">
            <c:ext xmlns:c16="http://schemas.microsoft.com/office/drawing/2014/chart" uri="{C3380CC4-5D6E-409C-BE32-E72D297353CC}">
              <c16:uniqueId val="{00000000-D7FC-4D9B-92FE-3B78EEB246D8}"/>
            </c:ext>
          </c:extLst>
        </c:ser>
        <c:dLbls>
          <c:showLegendKey val="0"/>
          <c:showVal val="0"/>
          <c:showCatName val="0"/>
          <c:showSerName val="0"/>
          <c:showPercent val="0"/>
          <c:showBubbleSize val="0"/>
        </c:dLbls>
        <c:gapWidth val="150"/>
        <c:axId val="197863760"/>
        <c:axId val="1978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D7FC-4D9B-92FE-3B78EEB246D8}"/>
            </c:ext>
          </c:extLst>
        </c:ser>
        <c:dLbls>
          <c:showLegendKey val="0"/>
          <c:showVal val="0"/>
          <c:showCatName val="0"/>
          <c:showSerName val="0"/>
          <c:showPercent val="0"/>
          <c:showBubbleSize val="0"/>
        </c:dLbls>
        <c:marker val="1"/>
        <c:smooth val="0"/>
        <c:axId val="197863760"/>
        <c:axId val="197864152"/>
      </c:lineChart>
      <c:dateAx>
        <c:axId val="197863760"/>
        <c:scaling>
          <c:orientation val="minMax"/>
        </c:scaling>
        <c:delete val="1"/>
        <c:axPos val="b"/>
        <c:numFmt formatCode="ge" sourceLinked="1"/>
        <c:majorTickMark val="none"/>
        <c:minorTickMark val="none"/>
        <c:tickLblPos val="none"/>
        <c:crossAx val="197864152"/>
        <c:crosses val="autoZero"/>
        <c:auto val="1"/>
        <c:lblOffset val="100"/>
        <c:baseTimeUnit val="years"/>
      </c:dateAx>
      <c:valAx>
        <c:axId val="197864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77.75</c:v>
                </c:pt>
                <c:pt idx="1">
                  <c:v>90.69</c:v>
                </c:pt>
                <c:pt idx="2">
                  <c:v>98.5</c:v>
                </c:pt>
                <c:pt idx="3">
                  <c:v>93.79</c:v>
                </c:pt>
                <c:pt idx="4">
                  <c:v>72.83</c:v>
                </c:pt>
              </c:numCache>
            </c:numRef>
          </c:val>
          <c:extLst xmlns:c16r2="http://schemas.microsoft.com/office/drawing/2015/06/chart">
            <c:ext xmlns:c16="http://schemas.microsoft.com/office/drawing/2014/chart" uri="{C3380CC4-5D6E-409C-BE32-E72D297353CC}">
              <c16:uniqueId val="{00000000-5A18-4F10-ADEF-8D0F9EBABA5B}"/>
            </c:ext>
          </c:extLst>
        </c:ser>
        <c:dLbls>
          <c:showLegendKey val="0"/>
          <c:showVal val="0"/>
          <c:showCatName val="0"/>
          <c:showSerName val="0"/>
          <c:showPercent val="0"/>
          <c:showBubbleSize val="0"/>
        </c:dLbls>
        <c:gapWidth val="150"/>
        <c:axId val="197865328"/>
        <c:axId val="19786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5A18-4F10-ADEF-8D0F9EBABA5B}"/>
            </c:ext>
          </c:extLst>
        </c:ser>
        <c:dLbls>
          <c:showLegendKey val="0"/>
          <c:showVal val="0"/>
          <c:showCatName val="0"/>
          <c:showSerName val="0"/>
          <c:showPercent val="0"/>
          <c:showBubbleSize val="0"/>
        </c:dLbls>
        <c:marker val="1"/>
        <c:smooth val="0"/>
        <c:axId val="197865328"/>
        <c:axId val="197865720"/>
      </c:lineChart>
      <c:dateAx>
        <c:axId val="197865328"/>
        <c:scaling>
          <c:orientation val="minMax"/>
        </c:scaling>
        <c:delete val="1"/>
        <c:axPos val="b"/>
        <c:numFmt formatCode="ge" sourceLinked="1"/>
        <c:majorTickMark val="none"/>
        <c:minorTickMark val="none"/>
        <c:tickLblPos val="none"/>
        <c:crossAx val="197865720"/>
        <c:crosses val="autoZero"/>
        <c:auto val="1"/>
        <c:lblOffset val="100"/>
        <c:baseTimeUnit val="years"/>
      </c:dateAx>
      <c:valAx>
        <c:axId val="1978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394.3</c:v>
                </c:pt>
                <c:pt idx="1">
                  <c:v>342.25</c:v>
                </c:pt>
                <c:pt idx="2">
                  <c:v>307.70999999999998</c:v>
                </c:pt>
                <c:pt idx="3">
                  <c:v>323.52</c:v>
                </c:pt>
                <c:pt idx="4">
                  <c:v>416.84</c:v>
                </c:pt>
              </c:numCache>
            </c:numRef>
          </c:val>
          <c:extLst xmlns:c16r2="http://schemas.microsoft.com/office/drawing/2015/06/chart">
            <c:ext xmlns:c16="http://schemas.microsoft.com/office/drawing/2014/chart" uri="{C3380CC4-5D6E-409C-BE32-E72D297353CC}">
              <c16:uniqueId val="{00000000-BB18-461D-BA5D-4B5D56BA3D5A}"/>
            </c:ext>
          </c:extLst>
        </c:ser>
        <c:dLbls>
          <c:showLegendKey val="0"/>
          <c:showVal val="0"/>
          <c:showCatName val="0"/>
          <c:showSerName val="0"/>
          <c:showPercent val="0"/>
          <c:showBubbleSize val="0"/>
        </c:dLbls>
        <c:gapWidth val="150"/>
        <c:axId val="197945960"/>
        <c:axId val="19794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BB18-461D-BA5D-4B5D56BA3D5A}"/>
            </c:ext>
          </c:extLst>
        </c:ser>
        <c:dLbls>
          <c:showLegendKey val="0"/>
          <c:showVal val="0"/>
          <c:showCatName val="0"/>
          <c:showSerName val="0"/>
          <c:showPercent val="0"/>
          <c:showBubbleSize val="0"/>
        </c:dLbls>
        <c:marker val="1"/>
        <c:smooth val="0"/>
        <c:axId val="197945960"/>
        <c:axId val="197946352"/>
      </c:lineChart>
      <c:dateAx>
        <c:axId val="197945960"/>
        <c:scaling>
          <c:orientation val="minMax"/>
        </c:scaling>
        <c:delete val="1"/>
        <c:axPos val="b"/>
        <c:numFmt formatCode="ge" sourceLinked="1"/>
        <c:majorTickMark val="none"/>
        <c:minorTickMark val="none"/>
        <c:tickLblPos val="none"/>
        <c:crossAx val="197946352"/>
        <c:crosses val="autoZero"/>
        <c:auto val="1"/>
        <c:lblOffset val="100"/>
        <c:baseTimeUnit val="years"/>
      </c:dateAx>
      <c:valAx>
        <c:axId val="1979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115" zoomScaleNormal="11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北海道　木古内町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4288</v>
      </c>
      <c r="AM8" s="70"/>
      <c r="AN8" s="70"/>
      <c r="AO8" s="70"/>
      <c r="AP8" s="70"/>
      <c r="AQ8" s="70"/>
      <c r="AR8" s="70"/>
      <c r="AS8" s="70"/>
      <c r="AT8" s="66">
        <f>データ!$S$6</f>
        <v>221.87</v>
      </c>
      <c r="AU8" s="67"/>
      <c r="AV8" s="67"/>
      <c r="AW8" s="67"/>
      <c r="AX8" s="67"/>
      <c r="AY8" s="67"/>
      <c r="AZ8" s="67"/>
      <c r="BA8" s="67"/>
      <c r="BB8" s="69">
        <f>データ!$T$6</f>
        <v>19.329999999999998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59.07</v>
      </c>
      <c r="J10" s="67"/>
      <c r="K10" s="67"/>
      <c r="L10" s="67"/>
      <c r="M10" s="67"/>
      <c r="N10" s="67"/>
      <c r="O10" s="68"/>
      <c r="P10" s="69">
        <f>データ!$P$6</f>
        <v>97.99</v>
      </c>
      <c r="Q10" s="69"/>
      <c r="R10" s="69"/>
      <c r="S10" s="69"/>
      <c r="T10" s="69"/>
      <c r="U10" s="69"/>
      <c r="V10" s="69"/>
      <c r="W10" s="70">
        <f>データ!$Q$6</f>
        <v>5269</v>
      </c>
      <c r="X10" s="70"/>
      <c r="Y10" s="70"/>
      <c r="Z10" s="70"/>
      <c r="AA10" s="70"/>
      <c r="AB10" s="70"/>
      <c r="AC10" s="70"/>
      <c r="AD10" s="2"/>
      <c r="AE10" s="2"/>
      <c r="AF10" s="2"/>
      <c r="AG10" s="2"/>
      <c r="AH10" s="4"/>
      <c r="AI10" s="4"/>
      <c r="AJ10" s="4"/>
      <c r="AK10" s="4"/>
      <c r="AL10" s="70">
        <f>データ!$U$6</f>
        <v>4202</v>
      </c>
      <c r="AM10" s="70"/>
      <c r="AN10" s="70"/>
      <c r="AO10" s="70"/>
      <c r="AP10" s="70"/>
      <c r="AQ10" s="70"/>
      <c r="AR10" s="70"/>
      <c r="AS10" s="70"/>
      <c r="AT10" s="66">
        <f>データ!$V$6</f>
        <v>19.399999999999999</v>
      </c>
      <c r="AU10" s="67"/>
      <c r="AV10" s="67"/>
      <c r="AW10" s="67"/>
      <c r="AX10" s="67"/>
      <c r="AY10" s="67"/>
      <c r="AZ10" s="67"/>
      <c r="BA10" s="67"/>
      <c r="BB10" s="69">
        <f>データ!$W$6</f>
        <v>216.6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1O+/oe6nkPeiqt86e+KePImc8slWaZsP09ww2GlJcAOgT4uoMflClWs/xjX3tRUi0vv90TsuRkwMqN5u9NYBQ==" saltValue="diG+n4qcp3gVBecjSIz5g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13340</v>
      </c>
      <c r="D6" s="33">
        <f t="shared" si="3"/>
        <v>46</v>
      </c>
      <c r="E6" s="33">
        <f t="shared" si="3"/>
        <v>1</v>
      </c>
      <c r="F6" s="33">
        <f t="shared" si="3"/>
        <v>0</v>
      </c>
      <c r="G6" s="33">
        <f t="shared" si="3"/>
        <v>1</v>
      </c>
      <c r="H6" s="33" t="str">
        <f t="shared" si="3"/>
        <v>北海道　木古内町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59.07</v>
      </c>
      <c r="P6" s="34">
        <f t="shared" si="3"/>
        <v>97.99</v>
      </c>
      <c r="Q6" s="34">
        <f t="shared" si="3"/>
        <v>5269</v>
      </c>
      <c r="R6" s="34">
        <f t="shared" si="3"/>
        <v>4288</v>
      </c>
      <c r="S6" s="34">
        <f t="shared" si="3"/>
        <v>221.87</v>
      </c>
      <c r="T6" s="34">
        <f t="shared" si="3"/>
        <v>19.329999999999998</v>
      </c>
      <c r="U6" s="34">
        <f t="shared" si="3"/>
        <v>4202</v>
      </c>
      <c r="V6" s="34">
        <f t="shared" si="3"/>
        <v>19.399999999999999</v>
      </c>
      <c r="W6" s="34">
        <f t="shared" si="3"/>
        <v>216.6</v>
      </c>
      <c r="X6" s="35">
        <f>IF(X7="",NA(),X7)</f>
        <v>84.46</v>
      </c>
      <c r="Y6" s="35">
        <f t="shared" ref="Y6:AG6" si="4">IF(Y7="",NA(),Y7)</f>
        <v>106.53</v>
      </c>
      <c r="Z6" s="35">
        <f t="shared" si="4"/>
        <v>113.12</v>
      </c>
      <c r="AA6" s="35">
        <f t="shared" si="4"/>
        <v>107.9</v>
      </c>
      <c r="AB6" s="35">
        <f t="shared" si="4"/>
        <v>106.37</v>
      </c>
      <c r="AC6" s="35">
        <f t="shared" si="4"/>
        <v>109.5</v>
      </c>
      <c r="AD6" s="35">
        <f t="shared" si="4"/>
        <v>106.28</v>
      </c>
      <c r="AE6" s="35">
        <f t="shared" si="4"/>
        <v>108.35</v>
      </c>
      <c r="AF6" s="35">
        <f t="shared" si="4"/>
        <v>114.74</v>
      </c>
      <c r="AG6" s="35">
        <f t="shared" si="4"/>
        <v>104.85</v>
      </c>
      <c r="AH6" s="34" t="str">
        <f>IF(AH7="","",IF(AH7="-","【-】","【"&amp;SUBSTITUTE(TEXT(AH7,"#,##0.00"),"-","△")&amp;"】"))</f>
        <v>【113.39】</v>
      </c>
      <c r="AI6" s="35">
        <f>IF(AI7="",NA(),AI7)</f>
        <v>33.340000000000003</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4680.97</v>
      </c>
      <c r="AU6" s="35">
        <f t="shared" ref="AU6:BC6" si="6">IF(AU7="",NA(),AU7)</f>
        <v>1029.52</v>
      </c>
      <c r="AV6" s="35">
        <f t="shared" si="6"/>
        <v>1723.53</v>
      </c>
      <c r="AW6" s="35">
        <f t="shared" si="6"/>
        <v>244.52</v>
      </c>
      <c r="AX6" s="35">
        <f t="shared" si="6"/>
        <v>266.10000000000002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524.4</v>
      </c>
      <c r="BF6" s="35">
        <f t="shared" ref="BF6:BN6" si="7">IF(BF7="",NA(),BF7)</f>
        <v>510.57</v>
      </c>
      <c r="BG6" s="35">
        <f t="shared" si="7"/>
        <v>475.52</v>
      </c>
      <c r="BH6" s="35">
        <f t="shared" si="7"/>
        <v>458.6</v>
      </c>
      <c r="BI6" s="35">
        <f t="shared" si="7"/>
        <v>468.91</v>
      </c>
      <c r="BJ6" s="35">
        <f t="shared" si="7"/>
        <v>536.9</v>
      </c>
      <c r="BK6" s="35">
        <f t="shared" si="7"/>
        <v>495.43</v>
      </c>
      <c r="BL6" s="35">
        <f t="shared" si="7"/>
        <v>488.5</v>
      </c>
      <c r="BM6" s="35">
        <f t="shared" si="7"/>
        <v>485.75</v>
      </c>
      <c r="BN6" s="35">
        <f t="shared" si="7"/>
        <v>516.34</v>
      </c>
      <c r="BO6" s="34" t="str">
        <f>IF(BO7="","",IF(BO7="-","【-】","【"&amp;SUBSTITUTE(TEXT(BO7,"#,##0.00"),"-","△")&amp;"】"))</f>
        <v>【274.27】</v>
      </c>
      <c r="BP6" s="35">
        <f>IF(BP7="",NA(),BP7)</f>
        <v>77.75</v>
      </c>
      <c r="BQ6" s="35">
        <f t="shared" ref="BQ6:BY6" si="8">IF(BQ7="",NA(),BQ7)</f>
        <v>90.69</v>
      </c>
      <c r="BR6" s="35">
        <f t="shared" si="8"/>
        <v>98.5</v>
      </c>
      <c r="BS6" s="35">
        <f t="shared" si="8"/>
        <v>93.79</v>
      </c>
      <c r="BT6" s="35">
        <f t="shared" si="8"/>
        <v>72.83</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394.3</v>
      </c>
      <c r="CB6" s="35">
        <f t="shared" ref="CB6:CJ6" si="9">IF(CB7="",NA(),CB7)</f>
        <v>342.25</v>
      </c>
      <c r="CC6" s="35">
        <f t="shared" si="9"/>
        <v>307.70999999999998</v>
      </c>
      <c r="CD6" s="35">
        <f t="shared" si="9"/>
        <v>323.52</v>
      </c>
      <c r="CE6" s="35">
        <f t="shared" si="9"/>
        <v>416.84</v>
      </c>
      <c r="CF6" s="35">
        <f t="shared" si="9"/>
        <v>232.46</v>
      </c>
      <c r="CG6" s="35">
        <f t="shared" si="9"/>
        <v>227.97</v>
      </c>
      <c r="CH6" s="35">
        <f t="shared" si="9"/>
        <v>226.99</v>
      </c>
      <c r="CI6" s="35">
        <f t="shared" si="9"/>
        <v>230.22</v>
      </c>
      <c r="CJ6" s="35">
        <f t="shared" si="9"/>
        <v>228.81</v>
      </c>
      <c r="CK6" s="34" t="str">
        <f>IF(CK7="","",IF(CK7="-","【-】","【"&amp;SUBSTITUTE(TEXT(CK7,"#,##0.00"),"-","△")&amp;"】"))</f>
        <v>【165.71】</v>
      </c>
      <c r="CL6" s="35">
        <f>IF(CL7="",NA(),CL7)</f>
        <v>36.25</v>
      </c>
      <c r="CM6" s="35">
        <f t="shared" ref="CM6:CU6" si="10">IF(CM7="",NA(),CM7)</f>
        <v>34.770000000000003</v>
      </c>
      <c r="CN6" s="35">
        <f t="shared" si="10"/>
        <v>34.950000000000003</v>
      </c>
      <c r="CO6" s="35">
        <f t="shared" si="10"/>
        <v>34.700000000000003</v>
      </c>
      <c r="CP6" s="35">
        <f t="shared" si="10"/>
        <v>33.090000000000003</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75.3</v>
      </c>
      <c r="CX6" s="35">
        <f t="shared" ref="CX6:DF6" si="11">IF(CX7="",NA(),CX7)</f>
        <v>76.7</v>
      </c>
      <c r="CY6" s="35">
        <f t="shared" si="11"/>
        <v>78.430000000000007</v>
      </c>
      <c r="CZ6" s="35">
        <f t="shared" si="11"/>
        <v>77.42</v>
      </c>
      <c r="DA6" s="35">
        <f t="shared" si="11"/>
        <v>79.38</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46.25</v>
      </c>
      <c r="DI6" s="35">
        <f t="shared" ref="DI6:DQ6" si="12">IF(DI7="",NA(),DI7)</f>
        <v>46.33</v>
      </c>
      <c r="DJ6" s="35">
        <f t="shared" si="12"/>
        <v>48.54</v>
      </c>
      <c r="DK6" s="35">
        <f t="shared" si="12"/>
        <v>50.52</v>
      </c>
      <c r="DL6" s="35">
        <f t="shared" si="12"/>
        <v>51.02</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18.02</v>
      </c>
      <c r="DT6" s="35">
        <f t="shared" ref="DT6:EB6" si="13">IF(DT7="",NA(),DT7)</f>
        <v>4.91</v>
      </c>
      <c r="DU6" s="35">
        <f t="shared" si="13"/>
        <v>2.85</v>
      </c>
      <c r="DV6" s="35">
        <f t="shared" si="13"/>
        <v>2.85</v>
      </c>
      <c r="DW6" s="35">
        <f t="shared" si="13"/>
        <v>25.69</v>
      </c>
      <c r="DX6" s="35">
        <f t="shared" si="13"/>
        <v>8.18</v>
      </c>
      <c r="DY6" s="35">
        <f t="shared" si="13"/>
        <v>9.64</v>
      </c>
      <c r="DZ6" s="35">
        <f t="shared" si="13"/>
        <v>11.68</v>
      </c>
      <c r="EA6" s="35">
        <f t="shared" si="13"/>
        <v>14.01</v>
      </c>
      <c r="EB6" s="35">
        <f t="shared" si="13"/>
        <v>14.74</v>
      </c>
      <c r="EC6" s="34" t="str">
        <f>IF(EC7="","",IF(EC7="-","【-】","【"&amp;SUBSTITUTE(TEXT(EC7,"#,##0.00"),"-","△")&amp;"】"))</f>
        <v>【15.89】</v>
      </c>
      <c r="ED6" s="35">
        <f>IF(ED7="",NA(),ED7)</f>
        <v>0.63</v>
      </c>
      <c r="EE6" s="35">
        <f t="shared" ref="EE6:EM6" si="14">IF(EE7="",NA(),EE7)</f>
        <v>0.7</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c r="A7" s="28"/>
      <c r="B7" s="37">
        <v>2017</v>
      </c>
      <c r="C7" s="37">
        <v>13340</v>
      </c>
      <c r="D7" s="37">
        <v>46</v>
      </c>
      <c r="E7" s="37">
        <v>1</v>
      </c>
      <c r="F7" s="37">
        <v>0</v>
      </c>
      <c r="G7" s="37">
        <v>1</v>
      </c>
      <c r="H7" s="37" t="s">
        <v>105</v>
      </c>
      <c r="I7" s="37" t="s">
        <v>106</v>
      </c>
      <c r="J7" s="37" t="s">
        <v>107</v>
      </c>
      <c r="K7" s="37" t="s">
        <v>108</v>
      </c>
      <c r="L7" s="37" t="s">
        <v>109</v>
      </c>
      <c r="M7" s="37" t="s">
        <v>110</v>
      </c>
      <c r="N7" s="38" t="s">
        <v>111</v>
      </c>
      <c r="O7" s="38">
        <v>59.07</v>
      </c>
      <c r="P7" s="38">
        <v>97.99</v>
      </c>
      <c r="Q7" s="38">
        <v>5269</v>
      </c>
      <c r="R7" s="38">
        <v>4288</v>
      </c>
      <c r="S7" s="38">
        <v>221.87</v>
      </c>
      <c r="T7" s="38">
        <v>19.329999999999998</v>
      </c>
      <c r="U7" s="38">
        <v>4202</v>
      </c>
      <c r="V7" s="38">
        <v>19.399999999999999</v>
      </c>
      <c r="W7" s="38">
        <v>216.6</v>
      </c>
      <c r="X7" s="38">
        <v>84.46</v>
      </c>
      <c r="Y7" s="38">
        <v>106.53</v>
      </c>
      <c r="Z7" s="38">
        <v>113.12</v>
      </c>
      <c r="AA7" s="38">
        <v>107.9</v>
      </c>
      <c r="AB7" s="38">
        <v>106.37</v>
      </c>
      <c r="AC7" s="38">
        <v>109.5</v>
      </c>
      <c r="AD7" s="38">
        <v>106.28</v>
      </c>
      <c r="AE7" s="38">
        <v>108.35</v>
      </c>
      <c r="AF7" s="38">
        <v>114.74</v>
      </c>
      <c r="AG7" s="38">
        <v>104.85</v>
      </c>
      <c r="AH7" s="38">
        <v>113.39</v>
      </c>
      <c r="AI7" s="38">
        <v>33.340000000000003</v>
      </c>
      <c r="AJ7" s="38">
        <v>0</v>
      </c>
      <c r="AK7" s="38">
        <v>0</v>
      </c>
      <c r="AL7" s="38">
        <v>0</v>
      </c>
      <c r="AM7" s="38">
        <v>0</v>
      </c>
      <c r="AN7" s="38">
        <v>44.3</v>
      </c>
      <c r="AO7" s="38">
        <v>32.31</v>
      </c>
      <c r="AP7" s="38">
        <v>26.85</v>
      </c>
      <c r="AQ7" s="38">
        <v>27.19</v>
      </c>
      <c r="AR7" s="38">
        <v>27.52</v>
      </c>
      <c r="AS7" s="38">
        <v>0.85</v>
      </c>
      <c r="AT7" s="38">
        <v>4680.97</v>
      </c>
      <c r="AU7" s="38">
        <v>1029.52</v>
      </c>
      <c r="AV7" s="38">
        <v>1723.53</v>
      </c>
      <c r="AW7" s="38">
        <v>244.52</v>
      </c>
      <c r="AX7" s="38">
        <v>266.10000000000002</v>
      </c>
      <c r="AY7" s="38">
        <v>2098.87</v>
      </c>
      <c r="AZ7" s="38">
        <v>571.29999999999995</v>
      </c>
      <c r="BA7" s="38">
        <v>527.82000000000005</v>
      </c>
      <c r="BB7" s="38">
        <v>477.44</v>
      </c>
      <c r="BC7" s="38">
        <v>445.85</v>
      </c>
      <c r="BD7" s="38">
        <v>264.33999999999997</v>
      </c>
      <c r="BE7" s="38">
        <v>524.4</v>
      </c>
      <c r="BF7" s="38">
        <v>510.57</v>
      </c>
      <c r="BG7" s="38">
        <v>475.52</v>
      </c>
      <c r="BH7" s="38">
        <v>458.6</v>
      </c>
      <c r="BI7" s="38">
        <v>468.91</v>
      </c>
      <c r="BJ7" s="38">
        <v>536.9</v>
      </c>
      <c r="BK7" s="38">
        <v>495.43</v>
      </c>
      <c r="BL7" s="38">
        <v>488.5</v>
      </c>
      <c r="BM7" s="38">
        <v>485.75</v>
      </c>
      <c r="BN7" s="38">
        <v>516.34</v>
      </c>
      <c r="BO7" s="38">
        <v>274.27</v>
      </c>
      <c r="BP7" s="38">
        <v>77.75</v>
      </c>
      <c r="BQ7" s="38">
        <v>90.69</v>
      </c>
      <c r="BR7" s="38">
        <v>98.5</v>
      </c>
      <c r="BS7" s="38">
        <v>93.79</v>
      </c>
      <c r="BT7" s="38">
        <v>72.83</v>
      </c>
      <c r="BU7" s="38">
        <v>80.010000000000005</v>
      </c>
      <c r="BV7" s="38">
        <v>81.900000000000006</v>
      </c>
      <c r="BW7" s="38">
        <v>82.42</v>
      </c>
      <c r="BX7" s="38">
        <v>83.59</v>
      </c>
      <c r="BY7" s="38">
        <v>83.27</v>
      </c>
      <c r="BZ7" s="38">
        <v>104.36</v>
      </c>
      <c r="CA7" s="38">
        <v>394.3</v>
      </c>
      <c r="CB7" s="38">
        <v>342.25</v>
      </c>
      <c r="CC7" s="38">
        <v>307.70999999999998</v>
      </c>
      <c r="CD7" s="38">
        <v>323.52</v>
      </c>
      <c r="CE7" s="38">
        <v>416.84</v>
      </c>
      <c r="CF7" s="38">
        <v>232.46</v>
      </c>
      <c r="CG7" s="38">
        <v>227.97</v>
      </c>
      <c r="CH7" s="38">
        <v>226.99</v>
      </c>
      <c r="CI7" s="38">
        <v>230.22</v>
      </c>
      <c r="CJ7" s="38">
        <v>228.81</v>
      </c>
      <c r="CK7" s="38">
        <v>165.71</v>
      </c>
      <c r="CL7" s="38">
        <v>36.25</v>
      </c>
      <c r="CM7" s="38">
        <v>34.770000000000003</v>
      </c>
      <c r="CN7" s="38">
        <v>34.950000000000003</v>
      </c>
      <c r="CO7" s="38">
        <v>34.700000000000003</v>
      </c>
      <c r="CP7" s="38">
        <v>33.090000000000003</v>
      </c>
      <c r="CQ7" s="38">
        <v>41.24</v>
      </c>
      <c r="CR7" s="38">
        <v>40.700000000000003</v>
      </c>
      <c r="CS7" s="38">
        <v>39.909999999999997</v>
      </c>
      <c r="CT7" s="38">
        <v>41.09</v>
      </c>
      <c r="CU7" s="38">
        <v>38.979999999999997</v>
      </c>
      <c r="CV7" s="38">
        <v>60.41</v>
      </c>
      <c r="CW7" s="38">
        <v>75.3</v>
      </c>
      <c r="CX7" s="38">
        <v>76.7</v>
      </c>
      <c r="CY7" s="38">
        <v>78.430000000000007</v>
      </c>
      <c r="CZ7" s="38">
        <v>77.42</v>
      </c>
      <c r="DA7" s="38">
        <v>79.38</v>
      </c>
      <c r="DB7" s="38">
        <v>74.900000000000006</v>
      </c>
      <c r="DC7" s="38">
        <v>74.61</v>
      </c>
      <c r="DD7" s="38">
        <v>75.62</v>
      </c>
      <c r="DE7" s="38">
        <v>75.91</v>
      </c>
      <c r="DF7" s="38">
        <v>75.010000000000005</v>
      </c>
      <c r="DG7" s="38">
        <v>89.93</v>
      </c>
      <c r="DH7" s="38">
        <v>46.25</v>
      </c>
      <c r="DI7" s="38">
        <v>46.33</v>
      </c>
      <c r="DJ7" s="38">
        <v>48.54</v>
      </c>
      <c r="DK7" s="38">
        <v>50.52</v>
      </c>
      <c r="DL7" s="38">
        <v>51.02</v>
      </c>
      <c r="DM7" s="38">
        <v>39.049999999999997</v>
      </c>
      <c r="DN7" s="38">
        <v>50.44</v>
      </c>
      <c r="DO7" s="38">
        <v>51.44</v>
      </c>
      <c r="DP7" s="38">
        <v>52.4</v>
      </c>
      <c r="DQ7" s="38">
        <v>51.89</v>
      </c>
      <c r="DR7" s="38">
        <v>48.12</v>
      </c>
      <c r="DS7" s="38">
        <v>18.02</v>
      </c>
      <c r="DT7" s="38">
        <v>4.91</v>
      </c>
      <c r="DU7" s="38">
        <v>2.85</v>
      </c>
      <c r="DV7" s="38">
        <v>2.85</v>
      </c>
      <c r="DW7" s="38">
        <v>25.69</v>
      </c>
      <c r="DX7" s="38">
        <v>8.18</v>
      </c>
      <c r="DY7" s="38">
        <v>9.64</v>
      </c>
      <c r="DZ7" s="38">
        <v>11.68</v>
      </c>
      <c r="EA7" s="38">
        <v>14.01</v>
      </c>
      <c r="EB7" s="38">
        <v>14.74</v>
      </c>
      <c r="EC7" s="38">
        <v>15.89</v>
      </c>
      <c r="ED7" s="38">
        <v>0.63</v>
      </c>
      <c r="EE7" s="38">
        <v>0.7</v>
      </c>
      <c r="EF7" s="38">
        <v>0</v>
      </c>
      <c r="EG7" s="38">
        <v>0</v>
      </c>
      <c r="EH7" s="38">
        <v>0</v>
      </c>
      <c r="EI7" s="38">
        <v>0.23</v>
      </c>
      <c r="EJ7" s="38">
        <v>0.34</v>
      </c>
      <c r="EK7" s="38">
        <v>0.28999999999999998</v>
      </c>
      <c r="EL7" s="38">
        <v>0.41</v>
      </c>
      <c r="EM7" s="38">
        <v>0.4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2019-01-24T07:42:29Z</cp:lastPrinted>
  <dcterms:created xsi:type="dcterms:W3CDTF">2018-12-03T08:24:46Z</dcterms:created>
  <dcterms:modified xsi:type="dcterms:W3CDTF">2019-01-24T08:43:27Z</dcterms:modified>
  <cp:category/>
</cp:coreProperties>
</file>